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mc:AlternateContent xmlns:mc="http://schemas.openxmlformats.org/markup-compatibility/2006">
    <mc:Choice Requires="x15">
      <x15ac:absPath xmlns:x15ac="http://schemas.microsoft.com/office/spreadsheetml/2010/11/ac" url="C:\Users\fchinchilla\Downloads\Procedimientos040723\"/>
    </mc:Choice>
  </mc:AlternateContent>
  <xr:revisionPtr revIDLastSave="0" documentId="8_{DF26924B-F5DE-484D-B478-405E80A185A8}" xr6:coauthVersionLast="36" xr6:coauthVersionMax="36" xr10:uidLastSave="{00000000-0000-0000-0000-000000000000}"/>
  <bookViews>
    <workbookView xWindow="-120" yWindow="-120" windowWidth="29040" windowHeight="15840" tabRatio="579" xr2:uid="{00000000-000D-0000-FFFF-FFFF00000000}"/>
  </bookViews>
  <sheets>
    <sheet name="FORMULARIO" sheetId="9" r:id="rId1"/>
    <sheet name="HOJA PARA DOCUMENTOS ADJUNTOS" sheetId="37" r:id="rId2"/>
    <sheet name="Módulo1" sheetId="11" state="veryHidden" r:id=""/>
    <sheet name="Módulo2" sheetId="13" state="veryHidden" r:id=""/>
    <sheet name="Módulo3" sheetId="14" state="veryHidden" r:id=""/>
    <sheet name="Módulo4" sheetId="15" state="veryHidden" r:id=""/>
    <sheet name="Módulo5" sheetId="16" state="veryHidden" r:id=""/>
    <sheet name="Módulo6" sheetId="17" state="veryHidden" r:id=""/>
    <sheet name="Módulo7" sheetId="18" state="veryHidden" r:id=""/>
    <sheet name="Módulo8" sheetId="19" state="veryHidden" r:id=""/>
    <sheet name="Módulo10" sheetId="20" state="veryHidden" r:id=""/>
    <sheet name="Módulo9" sheetId="21" state="veryHidden" r:id=""/>
    <sheet name="Módulo14" sheetId="22" state="veryHidden" r:id=""/>
    <sheet name="Módulo11" sheetId="23" state="veryHidden" r:id=""/>
    <sheet name="Módulo12" sheetId="24" state="veryHidden" r:id=""/>
    <sheet name="Módulo13" sheetId="25" state="veryHidden" r:id=""/>
    <sheet name="Módulo15" sheetId="26" state="veryHidden" r:id=""/>
    <sheet name="Módulo16" sheetId="27" state="veryHidden" r:id=""/>
    <sheet name="Módulo17" sheetId="28" state="veryHidden" r:id=""/>
    <sheet name="Módulo18" sheetId="29" state="veryHidden" r:id=""/>
    <sheet name="Módulo19" sheetId="30" state="veryHidden" r:id=""/>
    <sheet name="Módulo21" sheetId="31" state="veryHidden" r:id=""/>
    <sheet name="INGRESO PLACAS NUEVAS " sheetId="32" r:id="rId3"/>
    <sheet name="Hoja2" sheetId="36" state="hidden" r:id="rId4"/>
    <sheet name="valor hospedaje" sheetId="35" state="hidden" r:id="rId5"/>
    <sheet name="Hoja1" sheetId="34" state="hidden" r:id="rId6"/>
    <sheet name="Gastos sin justificantes" sheetId="33" state="hidden" r:id="rId7"/>
  </sheets>
  <definedNames>
    <definedName name="_xlnm._FilterDatabase" localSheetId="22" hidden="1">'INGRESO PLACAS NUEVAS '!$A$1:$B$114</definedName>
    <definedName name="admin">#REF!</definedName>
    <definedName name="admin2">#REF!</definedName>
    <definedName name="administr">#REF!</definedName>
    <definedName name="_xlnm.Print_Area" localSheetId="0">FORMULARIO!$A$1:$I$134</definedName>
    <definedName name="_xlnm.Criteria">#REF!</definedName>
    <definedName name="datos">#REF!</definedName>
    <definedName name="exten">#REF!</definedName>
    <definedName name="extension">#REF!</definedName>
    <definedName name="EXTRACCION">#REF!</definedName>
    <definedName name="INGRaDM">#REF!</definedName>
    <definedName name="INGRESOS">#REF!</definedName>
    <definedName name="MACRO">#REF!</definedName>
    <definedName name="me">#REF!</definedName>
    <definedName name="menu">#REF!</definedName>
    <definedName name="menuadm">#REF!</definedName>
    <definedName name="menuprincipal">#REF!</definedName>
    <definedName name="REPADM">FORMULARIO!#REF!</definedName>
    <definedName name="REPORTE" localSheetId="0">FORMULARIO!#REF!</definedName>
    <definedName name="REPORTE">#REF!</definedName>
  </definedNames>
  <calcPr calcId="191029"/>
</workbook>
</file>

<file path=xl/calcChain.xml><?xml version="1.0" encoding="utf-8"?>
<calcChain xmlns="http://schemas.openxmlformats.org/spreadsheetml/2006/main">
  <c r="Y15" i="9" l="1"/>
  <c r="X15" i="9"/>
  <c r="W15" i="9"/>
  <c r="V15" i="9"/>
  <c r="U15" i="9"/>
  <c r="T15" i="9"/>
  <c r="S15" i="9"/>
  <c r="R15" i="9"/>
  <c r="Q15" i="9"/>
  <c r="P15" i="9"/>
  <c r="O15" i="9"/>
  <c r="N15" i="9"/>
  <c r="Z15" i="9" s="1"/>
  <c r="B45" i="9"/>
  <c r="A45" i="9"/>
  <c r="Y8" i="9"/>
  <c r="X8" i="9"/>
  <c r="W8" i="9"/>
  <c r="V8" i="9"/>
  <c r="U8" i="9"/>
  <c r="T8" i="9"/>
  <c r="S8" i="9"/>
  <c r="R8" i="9"/>
  <c r="Q8" i="9"/>
  <c r="P8" i="9"/>
  <c r="O8" i="9"/>
  <c r="N8" i="9"/>
  <c r="Z8" i="9" l="1"/>
  <c r="F131" i="9" l="1"/>
  <c r="B131" i="9"/>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337" i="35"/>
  <c r="K338" i="35"/>
  <c r="K339" i="35"/>
  <c r="K340" i="35"/>
  <c r="K341" i="35"/>
  <c r="K342" i="35"/>
  <c r="K343" i="35"/>
  <c r="K344" i="35"/>
  <c r="K345" i="35"/>
  <c r="K346" i="35"/>
  <c r="K347" i="35"/>
  <c r="K348" i="35"/>
  <c r="K349" i="35"/>
  <c r="K350" i="35"/>
  <c r="K351" i="35"/>
  <c r="K352" i="35"/>
  <c r="K353" i="35"/>
  <c r="K354" i="35"/>
  <c r="K355" i="35"/>
  <c r="K356" i="35"/>
  <c r="K357" i="35"/>
  <c r="K358" i="35"/>
  <c r="K359" i="35"/>
  <c r="K360" i="35"/>
  <c r="K361" i="35"/>
  <c r="K362" i="35"/>
  <c r="K363" i="35"/>
  <c r="K364" i="35"/>
  <c r="K365" i="35"/>
  <c r="K366" i="35"/>
  <c r="K367" i="35"/>
  <c r="K368" i="35"/>
  <c r="K369" i="35"/>
  <c r="K370" i="35"/>
  <c r="K371" i="35"/>
  <c r="K372" i="35"/>
  <c r="K373" i="35"/>
  <c r="K374" i="35"/>
  <c r="K375" i="35"/>
  <c r="K376" i="35"/>
  <c r="K377" i="35"/>
  <c r="K378" i="35"/>
  <c r="K379" i="35"/>
  <c r="K380" i="35"/>
  <c r="K381" i="35"/>
  <c r="K382" i="35"/>
  <c r="K383" i="35"/>
  <c r="K384" i="35"/>
  <c r="K385" i="35"/>
  <c r="K386" i="35"/>
  <c r="K387" i="35"/>
  <c r="K388" i="35"/>
  <c r="K389" i="35"/>
  <c r="K390" i="35"/>
  <c r="K391" i="35"/>
  <c r="K392" i="35"/>
  <c r="K393" i="35"/>
  <c r="K394" i="35"/>
  <c r="K395" i="35"/>
  <c r="K396" i="35"/>
  <c r="K397" i="35"/>
  <c r="K398" i="35"/>
  <c r="K399" i="35"/>
  <c r="K400" i="35"/>
  <c r="K401" i="35"/>
  <c r="K402" i="35"/>
  <c r="K403" i="35"/>
  <c r="K404" i="35"/>
  <c r="K405" i="35"/>
  <c r="K406" i="35"/>
  <c r="K407" i="35"/>
  <c r="K408" i="35"/>
  <c r="K409" i="35"/>
  <c r="K410" i="35"/>
  <c r="K411" i="35"/>
  <c r="K412" i="35"/>
  <c r="K413" i="35"/>
  <c r="K414" i="35"/>
  <c r="K415" i="35"/>
  <c r="K416" i="35"/>
  <c r="K417" i="35"/>
  <c r="K418" i="35"/>
  <c r="K419" i="35"/>
  <c r="K420" i="35"/>
  <c r="K421" i="35"/>
  <c r="K422" i="35"/>
  <c r="K423" i="35"/>
  <c r="K424" i="35"/>
  <c r="K425" i="35"/>
  <c r="K426" i="35"/>
  <c r="K427" i="35"/>
  <c r="K428" i="35"/>
  <c r="K429" i="35"/>
  <c r="K430" i="35"/>
  <c r="K431" i="35"/>
  <c r="K432" i="35"/>
  <c r="K433" i="35"/>
  <c r="K434" i="35"/>
  <c r="K435" i="35"/>
  <c r="K436" i="35"/>
  <c r="K437" i="35"/>
  <c r="K438" i="35"/>
  <c r="K439" i="35"/>
  <c r="K440" i="35"/>
  <c r="K441" i="35"/>
  <c r="K442" i="35"/>
  <c r="K443" i="35"/>
  <c r="K444" i="35"/>
  <c r="K445" i="35"/>
  <c r="K446" i="35"/>
  <c r="K447" i="35"/>
  <c r="K448" i="35"/>
  <c r="K449" i="35"/>
  <c r="K450" i="35"/>
  <c r="K451" i="35"/>
  <c r="K452" i="35"/>
  <c r="K453" i="35"/>
  <c r="K454" i="35"/>
  <c r="K455" i="35"/>
  <c r="K456" i="35"/>
  <c r="K457" i="35"/>
  <c r="K458" i="35"/>
  <c r="K459" i="35"/>
  <c r="K460" i="35"/>
  <c r="K461" i="35"/>
  <c r="K462" i="35"/>
  <c r="K463" i="35"/>
  <c r="K464" i="35"/>
  <c r="K465" i="35"/>
  <c r="K466" i="35"/>
  <c r="K467" i="35"/>
  <c r="K468" i="35"/>
  <c r="K469" i="35"/>
  <c r="K470" i="35"/>
  <c r="K471" i="35"/>
  <c r="K472" i="35"/>
  <c r="K473" i="35"/>
  <c r="K474" i="35"/>
  <c r="K475" i="35"/>
  <c r="K476" i="35"/>
  <c r="K477" i="35"/>
  <c r="K478" i="35"/>
  <c r="K479" i="35"/>
  <c r="K480" i="35"/>
  <c r="K481" i="35"/>
  <c r="K482" i="35"/>
  <c r="K483" i="35"/>
  <c r="K484" i="35"/>
  <c r="K485" i="35"/>
  <c r="K486" i="35"/>
  <c r="K487" i="35"/>
  <c r="K488" i="35"/>
  <c r="K489" i="35"/>
  <c r="K490" i="35"/>
  <c r="K491" i="35"/>
  <c r="K492" i="35"/>
  <c r="K493" i="35"/>
  <c r="K494" i="35"/>
  <c r="K495" i="35"/>
  <c r="K496" i="35"/>
  <c r="K497" i="35"/>
  <c r="K498" i="35"/>
  <c r="K499" i="35"/>
  <c r="K500" i="35"/>
  <c r="K501" i="35"/>
  <c r="K502" i="35"/>
  <c r="K503" i="35"/>
  <c r="K504" i="35"/>
  <c r="K505" i="35"/>
  <c r="K506" i="35"/>
  <c r="K507" i="35"/>
  <c r="K508" i="35"/>
  <c r="K509" i="35"/>
  <c r="K510" i="35"/>
  <c r="K511" i="35"/>
  <c r="K512" i="35"/>
  <c r="K513" i="35"/>
  <c r="K514" i="35"/>
  <c r="K515" i="35"/>
  <c r="K516" i="35"/>
  <c r="K517" i="35"/>
  <c r="K518" i="35"/>
  <c r="K519" i="35"/>
  <c r="K520" i="35"/>
  <c r="K521" i="35"/>
  <c r="K522" i="35"/>
  <c r="K523" i="35"/>
  <c r="K524" i="35"/>
  <c r="K525" i="35"/>
  <c r="K526" i="35"/>
  <c r="K527" i="35"/>
  <c r="K528" i="35"/>
  <c r="K529" i="35"/>
  <c r="K530" i="35"/>
  <c r="K531" i="35"/>
  <c r="K532" i="35"/>
  <c r="K533" i="35"/>
  <c r="K534" i="35"/>
  <c r="K535" i="35"/>
  <c r="K536" i="35"/>
  <c r="K537" i="35"/>
  <c r="K538" i="35"/>
  <c r="K539" i="35"/>
  <c r="K540" i="35"/>
  <c r="K541" i="35"/>
  <c r="K542" i="35"/>
  <c r="K543" i="35"/>
  <c r="K544" i="35"/>
  <c r="K545" i="35"/>
  <c r="K546" i="35"/>
  <c r="K547" i="35"/>
  <c r="K548" i="35"/>
  <c r="K549" i="35"/>
  <c r="K550" i="35"/>
  <c r="K551" i="35"/>
  <c r="K552" i="35"/>
  <c r="K553" i="35"/>
  <c r="K554" i="35"/>
  <c r="K555" i="35"/>
  <c r="K556" i="35"/>
  <c r="K557" i="35"/>
  <c r="K558" i="35"/>
  <c r="K559" i="35"/>
  <c r="K560" i="35"/>
  <c r="K561" i="35"/>
  <c r="K562" i="35"/>
  <c r="K563" i="35"/>
  <c r="K564" i="35"/>
  <c r="K565" i="35"/>
  <c r="K566" i="35"/>
  <c r="K567" i="35"/>
  <c r="K568" i="35"/>
  <c r="K569" i="35"/>
  <c r="K570" i="35"/>
  <c r="K571" i="35"/>
  <c r="K572" i="35"/>
  <c r="K573" i="35"/>
  <c r="K574" i="35"/>
  <c r="K575" i="35"/>
  <c r="K576" i="35"/>
  <c r="K577" i="35"/>
  <c r="K578" i="35"/>
  <c r="K579" i="35"/>
  <c r="K580" i="35"/>
  <c r="K581" i="35"/>
  <c r="K582" i="35"/>
  <c r="K583" i="35"/>
  <c r="K584" i="35"/>
  <c r="K585" i="35"/>
  <c r="K586" i="35"/>
  <c r="K587" i="35"/>
  <c r="K588" i="35"/>
  <c r="K589" i="35"/>
  <c r="K590" i="35"/>
  <c r="K591" i="35"/>
  <c r="K592" i="35"/>
  <c r="K593" i="35"/>
  <c r="K594" i="35"/>
  <c r="K595" i="35"/>
  <c r="K596" i="35"/>
  <c r="K597" i="35"/>
  <c r="K598" i="35"/>
  <c r="K599" i="35"/>
  <c r="K600" i="35"/>
  <c r="K601" i="35"/>
  <c r="K602" i="35"/>
  <c r="K603" i="35"/>
  <c r="K604" i="35"/>
  <c r="K605" i="35"/>
  <c r="K606" i="35"/>
  <c r="K607" i="35"/>
  <c r="K608" i="35"/>
  <c r="K609" i="35"/>
  <c r="K610" i="35"/>
  <c r="K611" i="35"/>
  <c r="K612" i="35"/>
  <c r="K613" i="35"/>
  <c r="K614" i="35"/>
  <c r="K615" i="35"/>
  <c r="K616" i="35"/>
  <c r="K617" i="35"/>
  <c r="K618" i="35"/>
  <c r="K619" i="35"/>
  <c r="K620" i="35"/>
  <c r="K621" i="35"/>
  <c r="K622" i="35"/>
  <c r="K623" i="35"/>
  <c r="K624" i="35"/>
  <c r="K625" i="35"/>
  <c r="K626" i="35"/>
  <c r="K627" i="35"/>
  <c r="K628" i="35"/>
  <c r="K629" i="35"/>
  <c r="K630" i="35"/>
  <c r="K631" i="35"/>
  <c r="K632" i="35"/>
  <c r="K633" i="35"/>
  <c r="K634" i="35"/>
  <c r="K635" i="35"/>
  <c r="K636" i="35"/>
  <c r="K637" i="35"/>
  <c r="K638" i="35"/>
  <c r="K639" i="35"/>
  <c r="K640" i="35"/>
  <c r="K641" i="35"/>
  <c r="K642" i="35"/>
  <c r="K643" i="35"/>
  <c r="K644" i="35"/>
  <c r="K645" i="35"/>
  <c r="K646" i="35"/>
  <c r="K647" i="35"/>
  <c r="K648" i="35"/>
  <c r="K649" i="35"/>
  <c r="K650" i="35"/>
  <c r="K651" i="35"/>
  <c r="K652" i="35"/>
  <c r="K653" i="35"/>
  <c r="K654" i="35"/>
  <c r="K655" i="35"/>
  <c r="K656" i="35"/>
  <c r="K657" i="35"/>
  <c r="K658" i="35"/>
  <c r="K659" i="35"/>
  <c r="K660" i="35"/>
  <c r="K661" i="35"/>
  <c r="K662" i="35"/>
  <c r="K663" i="35"/>
  <c r="K664" i="35"/>
  <c r="K665" i="35"/>
  <c r="K666" i="35"/>
  <c r="K667" i="35"/>
  <c r="K668" i="35"/>
  <c r="K669" i="35"/>
  <c r="K670" i="35"/>
  <c r="K671" i="35"/>
  <c r="K672" i="35"/>
  <c r="K673" i="35"/>
  <c r="K674" i="35"/>
  <c r="K675" i="35"/>
  <c r="K676" i="35"/>
  <c r="K677" i="35"/>
  <c r="K678" i="35"/>
  <c r="K679" i="35"/>
  <c r="K680" i="35"/>
  <c r="K681" i="35"/>
  <c r="K682" i="35"/>
  <c r="K683" i="35"/>
  <c r="K684" i="35"/>
  <c r="K685" i="35"/>
  <c r="K686" i="35"/>
  <c r="K687" i="35"/>
  <c r="K688" i="35"/>
  <c r="K689" i="35"/>
  <c r="K690" i="35"/>
  <c r="K691" i="35"/>
  <c r="K692" i="35"/>
  <c r="K693" i="35"/>
  <c r="K694" i="35"/>
  <c r="K695" i="35"/>
  <c r="K696" i="35"/>
  <c r="K697" i="35"/>
  <c r="K698" i="35"/>
  <c r="K699" i="35"/>
  <c r="K700" i="35"/>
  <c r="K701" i="35"/>
  <c r="K702" i="35"/>
  <c r="K703" i="35"/>
  <c r="K704" i="35"/>
  <c r="K705" i="35"/>
  <c r="K706" i="35"/>
  <c r="K707" i="35"/>
  <c r="K708" i="35"/>
  <c r="K709" i="35"/>
  <c r="K710" i="35"/>
  <c r="K711" i="35"/>
  <c r="K712" i="35"/>
  <c r="K713" i="35"/>
  <c r="K714" i="35"/>
  <c r="K715" i="35"/>
  <c r="K716" i="35"/>
  <c r="K717" i="35"/>
  <c r="K718" i="35"/>
  <c r="K719" i="35"/>
  <c r="K720" i="35"/>
  <c r="K721" i="35"/>
  <c r="K722" i="35"/>
  <c r="K723" i="35"/>
  <c r="K724" i="35"/>
  <c r="K725" i="35"/>
  <c r="K726" i="35"/>
  <c r="K727" i="35"/>
  <c r="K728" i="35"/>
  <c r="K729" i="35"/>
  <c r="K730" i="35"/>
  <c r="K731" i="35"/>
  <c r="K732" i="35"/>
  <c r="K733" i="35"/>
  <c r="K734" i="35"/>
  <c r="K735" i="35"/>
  <c r="K736" i="35"/>
  <c r="K737" i="35"/>
  <c r="K738" i="35"/>
  <c r="K739" i="35"/>
  <c r="K740" i="35"/>
  <c r="K741" i="35"/>
  <c r="K742" i="35"/>
  <c r="K743" i="35"/>
  <c r="K744" i="35"/>
  <c r="K745" i="35"/>
  <c r="K746" i="35"/>
  <c r="K747" i="35"/>
  <c r="K748" i="35"/>
  <c r="K749" i="35"/>
  <c r="K750" i="35"/>
  <c r="K751" i="35"/>
  <c r="K752" i="35"/>
  <c r="K753" i="35"/>
  <c r="K754" i="35"/>
  <c r="K755" i="35"/>
  <c r="K756" i="35"/>
  <c r="K757" i="35"/>
  <c r="K758" i="35"/>
  <c r="K759" i="35"/>
  <c r="K760" i="35"/>
  <c r="K761" i="35"/>
  <c r="K762" i="35"/>
  <c r="K763" i="35"/>
  <c r="K764" i="35"/>
  <c r="K765" i="35"/>
  <c r="K766" i="35"/>
  <c r="K767" i="35"/>
  <c r="K768" i="35"/>
  <c r="K769" i="35"/>
  <c r="K770" i="35"/>
  <c r="K771" i="35"/>
  <c r="K772" i="35"/>
  <c r="K773" i="35"/>
  <c r="K774" i="35"/>
  <c r="K775" i="35"/>
  <c r="K776" i="35"/>
  <c r="K777" i="35"/>
  <c r="K778" i="35"/>
  <c r="K779" i="35"/>
  <c r="K780" i="35"/>
  <c r="K781" i="35"/>
  <c r="K782" i="35"/>
  <c r="K783" i="35"/>
  <c r="K784" i="35"/>
  <c r="K785" i="35"/>
  <c r="K786" i="35"/>
  <c r="K787" i="35"/>
  <c r="K788" i="35"/>
  <c r="K789" i="35"/>
  <c r="K790" i="35"/>
  <c r="K791" i="35"/>
  <c r="K792" i="35"/>
  <c r="K793" i="35"/>
  <c r="K794" i="35"/>
  <c r="K795" i="35"/>
  <c r="K796" i="35"/>
  <c r="K797" i="35"/>
  <c r="K798" i="35"/>
  <c r="K799" i="35"/>
  <c r="K800" i="35"/>
  <c r="K801" i="35"/>
  <c r="K802" i="35"/>
  <c r="K803" i="35"/>
  <c r="K804" i="35"/>
  <c r="K805" i="35"/>
  <c r="K806" i="35"/>
  <c r="K807" i="35"/>
  <c r="K808" i="35"/>
  <c r="K809" i="35"/>
  <c r="K810" i="35"/>
  <c r="K811" i="35"/>
  <c r="K812" i="35"/>
  <c r="K813" i="35"/>
  <c r="K814" i="35"/>
  <c r="K815" i="35"/>
  <c r="K816" i="35"/>
  <c r="K817" i="35"/>
  <c r="K818" i="35"/>
  <c r="K819" i="35"/>
  <c r="K820" i="35"/>
  <c r="K821" i="35"/>
  <c r="K822" i="35"/>
  <c r="K823" i="35"/>
  <c r="K824" i="35"/>
  <c r="K825" i="35"/>
  <c r="K826" i="35"/>
  <c r="K827" i="35"/>
  <c r="K828" i="35"/>
  <c r="K829" i="35"/>
  <c r="K830" i="35"/>
  <c r="K831" i="35"/>
  <c r="K832" i="35"/>
  <c r="K833" i="35"/>
  <c r="K834" i="35"/>
  <c r="K835" i="35"/>
  <c r="K836" i="35"/>
  <c r="K837" i="35"/>
  <c r="K838" i="35"/>
  <c r="K839" i="35"/>
  <c r="K840" i="35"/>
  <c r="K841" i="35"/>
  <c r="K842" i="35"/>
  <c r="K843" i="35"/>
  <c r="K844" i="35"/>
  <c r="K845" i="35"/>
  <c r="K846" i="35"/>
  <c r="K847" i="35"/>
  <c r="K848" i="35"/>
  <c r="K849" i="35"/>
  <c r="K850" i="35"/>
  <c r="K851" i="35"/>
  <c r="K852" i="35"/>
  <c r="K853" i="35"/>
  <c r="K854" i="35"/>
  <c r="K855" i="35"/>
  <c r="K856" i="35"/>
  <c r="K857" i="35"/>
  <c r="K858" i="35"/>
  <c r="K859" i="35"/>
  <c r="K860" i="35"/>
  <c r="K861" i="35"/>
  <c r="K862" i="35"/>
  <c r="K863" i="35"/>
  <c r="K864" i="35"/>
  <c r="K865" i="35"/>
  <c r="K866" i="35"/>
  <c r="K867" i="35"/>
  <c r="K868" i="35"/>
  <c r="K869" i="35"/>
  <c r="K870" i="35"/>
  <c r="K871" i="35"/>
  <c r="K872" i="35"/>
  <c r="K873" i="35"/>
  <c r="K874" i="35"/>
  <c r="K875" i="35"/>
  <c r="K876" i="35"/>
  <c r="K877" i="35"/>
  <c r="K878" i="35"/>
  <c r="K879" i="35"/>
  <c r="K880" i="35"/>
  <c r="K881" i="35"/>
  <c r="K882" i="35"/>
  <c r="K883" i="35"/>
  <c r="K884" i="35"/>
  <c r="K885" i="35"/>
  <c r="K886" i="35"/>
  <c r="K887" i="35"/>
  <c r="K888" i="35"/>
  <c r="K889" i="35"/>
  <c r="K890" i="35"/>
  <c r="K891" i="35"/>
  <c r="K892" i="35"/>
  <c r="K893" i="35"/>
  <c r="K894" i="35"/>
  <c r="K895" i="35"/>
  <c r="K896" i="35"/>
  <c r="K897" i="35"/>
  <c r="K898" i="35"/>
  <c r="K899" i="35"/>
  <c r="K900" i="35"/>
  <c r="K901" i="35"/>
  <c r="K902" i="35"/>
  <c r="K903" i="35"/>
  <c r="K904" i="35"/>
  <c r="K905" i="35"/>
  <c r="K906" i="35"/>
  <c r="K907" i="35"/>
  <c r="K908" i="35"/>
  <c r="K909" i="35"/>
  <c r="K910" i="35"/>
  <c r="K911" i="35"/>
  <c r="K912" i="35"/>
  <c r="K913" i="35"/>
  <c r="K914" i="35"/>
  <c r="K915" i="35"/>
  <c r="K916" i="35"/>
  <c r="K917" i="35"/>
  <c r="K918" i="35"/>
  <c r="K919" i="35"/>
  <c r="K920" i="35"/>
  <c r="K921" i="35"/>
  <c r="K922" i="35"/>
  <c r="K923" i="35"/>
  <c r="K924" i="35"/>
  <c r="K925" i="35"/>
  <c r="K926" i="35"/>
  <c r="K927" i="35"/>
  <c r="K928" i="35"/>
  <c r="K929" i="35"/>
  <c r="K930" i="35"/>
  <c r="K931" i="35"/>
  <c r="K932" i="35"/>
  <c r="K933" i="35"/>
  <c r="K934" i="35"/>
  <c r="K935" i="35"/>
  <c r="K936" i="35"/>
  <c r="K937" i="35"/>
  <c r="K938" i="35"/>
  <c r="K939" i="35"/>
  <c r="K940" i="35"/>
  <c r="K941" i="35"/>
  <c r="K942" i="35"/>
  <c r="K943" i="35"/>
  <c r="K944" i="35"/>
  <c r="K945" i="35"/>
  <c r="K946" i="35"/>
  <c r="K947" i="35"/>
  <c r="K948" i="35"/>
  <c r="K949" i="35"/>
  <c r="K950" i="35"/>
  <c r="K951" i="35"/>
  <c r="K952" i="35"/>
  <c r="K953" i="35"/>
  <c r="K954" i="35"/>
  <c r="K955" i="35"/>
  <c r="K956" i="35"/>
  <c r="K957" i="35"/>
  <c r="K958" i="35"/>
  <c r="K959" i="35"/>
  <c r="K960" i="35"/>
  <c r="K961" i="35"/>
  <c r="K962" i="35"/>
  <c r="K963" i="35"/>
  <c r="K964" i="35"/>
  <c r="K965" i="35"/>
  <c r="K966" i="35"/>
  <c r="K967" i="35"/>
  <c r="K968" i="35"/>
  <c r="K969" i="35"/>
  <c r="K970" i="35"/>
  <c r="K971" i="35"/>
  <c r="K972" i="35"/>
  <c r="K973" i="35"/>
  <c r="K974" i="35"/>
  <c r="K975" i="35"/>
  <c r="K976" i="35"/>
  <c r="K977" i="35"/>
  <c r="K978" i="35"/>
  <c r="K979" i="35"/>
  <c r="K980" i="35"/>
  <c r="K981" i="35"/>
  <c r="K982" i="35"/>
  <c r="K983" i="35"/>
  <c r="K984" i="35"/>
  <c r="K985" i="35"/>
  <c r="K986" i="35"/>
  <c r="K987" i="35"/>
  <c r="K988" i="35"/>
  <c r="K989" i="35"/>
  <c r="K990" i="35"/>
  <c r="K991" i="35"/>
  <c r="K992" i="35"/>
  <c r="K993" i="35"/>
  <c r="K994" i="35"/>
  <c r="K995" i="35"/>
  <c r="K996" i="35"/>
  <c r="K997" i="35"/>
  <c r="K998" i="35"/>
  <c r="K999" i="35"/>
  <c r="K1000" i="35"/>
  <c r="K1001" i="35"/>
  <c r="K1002" i="35"/>
  <c r="K1003" i="35"/>
  <c r="K1004" i="35"/>
  <c r="K1005" i="35"/>
  <c r="K1006" i="35"/>
  <c r="K1007" i="35"/>
  <c r="K1008" i="35"/>
  <c r="K1009" i="35"/>
  <c r="K1010" i="35"/>
  <c r="K1011" i="35"/>
  <c r="K1012" i="35"/>
  <c r="K1013" i="35"/>
  <c r="K1014" i="35"/>
  <c r="K1015" i="35"/>
  <c r="K1016" i="35"/>
  <c r="K1017" i="35"/>
  <c r="K1018" i="35"/>
  <c r="K1019" i="35"/>
  <c r="K1020" i="35"/>
  <c r="K1021" i="35"/>
  <c r="K1022" i="35"/>
  <c r="K1023" i="35"/>
  <c r="K1024" i="35"/>
  <c r="K1025" i="35"/>
  <c r="K1026" i="35"/>
  <c r="K1027" i="35"/>
  <c r="K1028" i="35"/>
  <c r="K1029" i="35"/>
  <c r="K1030" i="35"/>
  <c r="K1031" i="35"/>
  <c r="K1032" i="35"/>
  <c r="K1033" i="35"/>
  <c r="K1034" i="35"/>
  <c r="K1035" i="35"/>
  <c r="K1036" i="35"/>
  <c r="K1037" i="35"/>
  <c r="K1038" i="35"/>
  <c r="K1039" i="35"/>
  <c r="K1040" i="35"/>
  <c r="K1041" i="35"/>
  <c r="K1042" i="35"/>
  <c r="K1043" i="35"/>
  <c r="K1044" i="35"/>
  <c r="K1045" i="35"/>
  <c r="K1046" i="35"/>
  <c r="K1047" i="35"/>
  <c r="K1048" i="35"/>
  <c r="K1049" i="35"/>
  <c r="K1050" i="35"/>
  <c r="K1051" i="35"/>
  <c r="K1052" i="35"/>
  <c r="K1053" i="35"/>
  <c r="K1054" i="35"/>
  <c r="K1055" i="35"/>
  <c r="K1056" i="35"/>
  <c r="K1057" i="35"/>
  <c r="K1058" i="35"/>
  <c r="K1059" i="35"/>
  <c r="K1060" i="35"/>
  <c r="K1061" i="35"/>
  <c r="K1062" i="35"/>
  <c r="K1063" i="35"/>
  <c r="K1064" i="35"/>
  <c r="K1065" i="35"/>
  <c r="K1066" i="35"/>
  <c r="K1067" i="35"/>
  <c r="K1068" i="35"/>
  <c r="K1069" i="35"/>
  <c r="K1070" i="35"/>
  <c r="K1071" i="35"/>
  <c r="K1072" i="35"/>
  <c r="K1073" i="35"/>
  <c r="K1074" i="35"/>
  <c r="K1075" i="35"/>
  <c r="K1076" i="35"/>
  <c r="K1077" i="35"/>
  <c r="K1078" i="35"/>
  <c r="K1079" i="35"/>
  <c r="K1080" i="35"/>
  <c r="K1081" i="35"/>
  <c r="K1082" i="35"/>
  <c r="K1083" i="35"/>
  <c r="K1084" i="35"/>
  <c r="K1085" i="35"/>
  <c r="K1086" i="35"/>
  <c r="K1087" i="35"/>
  <c r="K1088" i="35"/>
  <c r="K1089" i="35"/>
  <c r="K1090" i="35"/>
  <c r="K1091" i="35"/>
  <c r="K1092" i="35"/>
  <c r="K1093" i="35"/>
  <c r="K1094" i="35"/>
  <c r="K1095" i="35"/>
  <c r="K1096" i="35"/>
  <c r="K1097" i="35"/>
  <c r="K1098" i="35"/>
  <c r="K1099" i="35"/>
  <c r="K1100" i="35"/>
  <c r="K1101" i="35"/>
  <c r="K1102" i="35"/>
  <c r="K1103" i="35"/>
  <c r="K1104" i="35"/>
  <c r="K1105" i="35"/>
  <c r="K1106" i="35"/>
  <c r="K1107" i="35"/>
  <c r="K1108" i="35"/>
  <c r="K1109" i="35"/>
  <c r="K1110" i="35"/>
  <c r="K1111" i="35"/>
  <c r="K1112" i="35"/>
  <c r="K1113" i="35"/>
  <c r="K1114" i="35"/>
  <c r="K1115" i="35"/>
  <c r="K1116" i="35"/>
  <c r="K1117" i="35"/>
  <c r="K1118" i="35"/>
  <c r="K1119" i="35"/>
  <c r="K1120" i="35"/>
  <c r="K1121" i="35"/>
  <c r="K1122" i="35"/>
  <c r="K1123" i="35"/>
  <c r="K1124" i="35"/>
  <c r="K1125" i="35"/>
  <c r="K1126" i="35"/>
  <c r="K1127" i="35"/>
  <c r="K1128" i="35"/>
  <c r="K1129" i="35"/>
  <c r="K1130" i="35"/>
  <c r="K1131" i="35"/>
  <c r="K1132" i="35"/>
  <c r="K1133" i="35"/>
  <c r="K1134" i="35"/>
  <c r="K1135" i="35"/>
  <c r="K1136" i="35"/>
  <c r="K1137" i="35"/>
  <c r="K1138" i="35"/>
  <c r="K1139" i="35"/>
  <c r="K1140" i="35"/>
  <c r="K1141" i="35"/>
  <c r="K1142" i="35"/>
  <c r="K1143" i="35"/>
  <c r="K1144" i="35"/>
  <c r="K1145" i="35"/>
  <c r="K1146" i="35"/>
  <c r="K1147" i="35"/>
  <c r="K1148" i="35"/>
  <c r="K1149" i="35"/>
  <c r="K1150" i="35"/>
  <c r="K1151" i="35"/>
  <c r="K1152" i="35"/>
  <c r="K1153" i="35"/>
  <c r="K1154" i="35"/>
  <c r="K1155" i="35"/>
  <c r="K1156" i="35"/>
  <c r="K1157" i="35"/>
  <c r="K1158" i="35"/>
  <c r="K1159" i="35"/>
  <c r="K1160" i="35"/>
  <c r="K1161" i="35"/>
  <c r="K1162" i="35"/>
  <c r="K1163" i="35"/>
  <c r="K1164" i="35"/>
  <c r="K1165" i="35"/>
  <c r="K1166" i="35"/>
  <c r="K1167" i="35"/>
  <c r="K1168" i="35"/>
  <c r="K1169" i="35"/>
  <c r="K1170" i="35"/>
  <c r="K1171" i="35"/>
  <c r="K1172" i="35"/>
  <c r="K1173" i="35"/>
  <c r="K1174" i="35"/>
  <c r="K1175" i="35"/>
  <c r="K1176" i="35"/>
  <c r="K1177" i="35"/>
  <c r="K1178" i="35"/>
  <c r="K1179" i="35"/>
  <c r="K1180" i="35"/>
  <c r="K1181" i="35"/>
  <c r="K1182" i="35"/>
  <c r="K1183" i="35"/>
  <c r="K1184" i="35"/>
  <c r="K1185" i="35"/>
  <c r="K1186" i="35"/>
  <c r="K1187" i="35"/>
  <c r="K1188" i="35"/>
  <c r="K1189" i="35"/>
  <c r="K1190" i="35"/>
  <c r="K1191" i="35"/>
  <c r="K1192" i="35"/>
  <c r="K1193" i="35"/>
  <c r="K1194" i="35"/>
  <c r="K1195" i="35"/>
  <c r="K1196" i="35"/>
  <c r="K1197" i="35"/>
  <c r="K1198" i="35"/>
  <c r="K1199" i="35"/>
  <c r="K1200" i="35"/>
  <c r="K1201" i="35"/>
  <c r="K1202" i="35"/>
  <c r="K1203" i="35"/>
  <c r="K1204" i="35"/>
  <c r="K1205" i="35"/>
  <c r="K1206" i="35"/>
  <c r="K1207" i="35"/>
  <c r="K1208" i="35"/>
  <c r="K1209" i="35"/>
  <c r="K1210" i="35"/>
  <c r="K1211" i="35"/>
  <c r="K1212" i="35"/>
  <c r="K1213" i="35"/>
  <c r="K1214" i="35"/>
  <c r="K1215" i="35"/>
  <c r="K1216" i="35"/>
  <c r="K1217" i="35"/>
  <c r="K1218" i="35"/>
  <c r="K1219" i="35"/>
  <c r="K1220" i="35"/>
  <c r="K1221" i="35"/>
  <c r="K1222" i="35"/>
  <c r="K1223" i="35"/>
  <c r="K1224" i="35"/>
  <c r="K1225" i="35"/>
  <c r="K1226" i="35"/>
  <c r="K1227" i="35"/>
  <c r="K1228" i="35"/>
  <c r="K1229" i="35"/>
  <c r="K1230" i="35"/>
  <c r="K1231" i="35"/>
  <c r="K1232" i="35"/>
  <c r="K1233" i="35"/>
  <c r="K1234" i="35"/>
  <c r="K1235" i="35"/>
  <c r="K1236" i="35"/>
  <c r="K1237" i="35"/>
  <c r="K1238" i="35"/>
  <c r="K1239" i="35"/>
  <c r="K1240" i="35"/>
  <c r="K1241" i="35"/>
  <c r="K1242" i="35"/>
  <c r="K1243" i="35"/>
  <c r="K1244" i="35"/>
  <c r="K1245" i="35"/>
  <c r="K1246" i="35"/>
  <c r="K1247" i="35"/>
  <c r="K1248" i="35"/>
  <c r="K1249" i="35"/>
  <c r="K1250" i="35"/>
  <c r="K1251" i="35"/>
  <c r="K1252" i="35"/>
  <c r="K1253" i="35"/>
  <c r="K1254" i="35"/>
  <c r="K1255" i="35"/>
  <c r="K1256" i="35"/>
  <c r="K1257" i="35"/>
  <c r="K1258" i="35"/>
  <c r="K1259" i="35"/>
  <c r="K1260" i="35"/>
  <c r="K1261" i="35"/>
  <c r="K1262" i="35"/>
  <c r="K1263" i="35"/>
  <c r="K1264" i="35"/>
  <c r="K1265" i="35"/>
  <c r="K1266" i="35"/>
  <c r="K1267" i="35"/>
  <c r="K1268" i="35"/>
  <c r="K1269" i="35"/>
  <c r="K1270" i="35"/>
  <c r="K1271" i="35"/>
  <c r="K1272" i="35"/>
  <c r="K1273" i="35"/>
  <c r="K1274" i="35"/>
  <c r="K1275" i="35"/>
  <c r="K1276" i="35"/>
  <c r="K1277" i="35"/>
  <c r="K1278" i="35"/>
  <c r="K1279" i="35"/>
  <c r="K1280" i="35"/>
  <c r="K1281" i="35"/>
  <c r="K1282" i="35"/>
  <c r="K1283" i="35"/>
  <c r="K1284" i="35"/>
  <c r="K1285" i="35"/>
  <c r="K1286" i="35"/>
  <c r="K1287" i="35"/>
  <c r="K1288" i="35"/>
  <c r="K1289" i="35"/>
  <c r="K1290" i="35"/>
  <c r="K1291" i="35"/>
  <c r="K1292" i="35"/>
  <c r="K1293" i="35"/>
  <c r="K1294" i="35"/>
  <c r="K1295" i="35"/>
  <c r="K1296" i="35"/>
  <c r="K1297" i="35"/>
  <c r="K1298" i="35"/>
  <c r="K1299" i="35"/>
  <c r="K1300" i="35"/>
  <c r="K1301" i="35"/>
  <c r="K1302" i="35"/>
  <c r="K1303" i="35"/>
  <c r="K1304" i="35"/>
  <c r="K1305" i="35"/>
  <c r="K1306" i="35"/>
  <c r="K1307" i="35"/>
  <c r="K1308" i="35"/>
  <c r="K1309" i="35"/>
  <c r="K1310" i="35"/>
  <c r="K1311" i="35"/>
  <c r="K1312" i="35"/>
  <c r="K1313" i="35"/>
  <c r="K1314" i="35"/>
  <c r="K1315" i="35"/>
  <c r="K1316" i="35"/>
  <c r="K1317" i="35"/>
  <c r="K1318" i="35"/>
  <c r="K1319" i="35"/>
  <c r="K1320" i="35"/>
  <c r="K1321" i="35"/>
  <c r="K1322" i="35"/>
  <c r="K1323" i="35"/>
  <c r="K1324" i="35"/>
  <c r="K1325" i="35"/>
  <c r="K1326" i="35"/>
  <c r="K1327" i="35"/>
  <c r="K1328" i="35"/>
  <c r="K1329" i="35"/>
  <c r="K1330" i="35"/>
  <c r="K1331" i="35"/>
  <c r="K1332" i="35"/>
  <c r="K1333" i="35"/>
  <c r="K1334" i="35"/>
  <c r="K1335" i="35"/>
  <c r="K1336" i="35"/>
  <c r="K1337" i="35"/>
  <c r="K1338" i="35"/>
  <c r="K1339" i="35"/>
  <c r="K1340" i="35"/>
  <c r="K1341" i="35"/>
  <c r="K1342" i="35"/>
  <c r="K1343" i="35"/>
  <c r="K1344" i="35"/>
  <c r="K1345" i="35"/>
  <c r="K1346" i="35"/>
  <c r="K1347" i="35"/>
  <c r="K1348" i="35"/>
  <c r="K1349" i="35"/>
  <c r="K1350" i="35"/>
  <c r="K1351" i="35"/>
  <c r="K1352" i="35"/>
  <c r="K1353" i="35"/>
  <c r="K1354" i="35"/>
  <c r="K1355" i="35"/>
  <c r="K1356" i="35"/>
  <c r="K1357" i="35"/>
  <c r="K1358" i="35"/>
  <c r="K1359" i="35"/>
  <c r="K1360" i="35"/>
  <c r="K1361" i="35"/>
  <c r="K1362" i="35"/>
  <c r="K1363" i="35"/>
  <c r="K1364" i="35"/>
  <c r="K1365" i="35"/>
  <c r="K1366" i="35"/>
  <c r="K1367" i="35"/>
  <c r="K1368" i="35"/>
  <c r="K1369" i="35"/>
  <c r="K1370" i="35"/>
  <c r="K1371" i="35"/>
  <c r="K1372" i="35"/>
  <c r="K1373" i="35"/>
  <c r="K1374" i="35"/>
  <c r="K1375" i="35"/>
  <c r="K1376" i="35"/>
  <c r="K1377" i="35"/>
  <c r="K1378" i="35"/>
  <c r="K1379" i="35"/>
  <c r="K1380" i="35"/>
  <c r="K1381" i="35"/>
  <c r="K1382" i="35"/>
  <c r="K1383" i="35"/>
  <c r="K1384" i="35"/>
  <c r="K1385" i="35"/>
  <c r="K1386" i="35"/>
  <c r="K1387" i="35"/>
  <c r="K1388" i="35"/>
  <c r="K1389" i="35"/>
  <c r="K1390" i="35"/>
  <c r="K1391" i="35"/>
  <c r="K1392" i="35"/>
  <c r="K1393" i="35"/>
  <c r="K1394" i="35"/>
  <c r="K1395" i="35"/>
  <c r="K1396" i="35"/>
  <c r="K1397" i="35"/>
  <c r="K1398" i="35"/>
  <c r="K1399" i="35"/>
  <c r="K1400" i="35"/>
  <c r="K1401" i="35"/>
  <c r="K1402" i="35"/>
  <c r="K1403" i="35"/>
  <c r="K1404" i="35"/>
  <c r="K1405" i="35"/>
  <c r="K1406" i="35"/>
  <c r="K1407" i="35"/>
  <c r="K1408" i="35"/>
  <c r="K1409" i="35"/>
  <c r="K1410" i="35"/>
  <c r="K1411" i="35"/>
  <c r="K1412" i="35"/>
  <c r="K1413" i="35"/>
  <c r="K1414" i="35"/>
  <c r="K1415" i="35"/>
  <c r="K1416" i="35"/>
  <c r="K1417" i="35"/>
  <c r="K1418" i="35"/>
  <c r="K1419" i="35"/>
  <c r="K1420" i="35"/>
  <c r="K1421" i="35"/>
  <c r="K1422" i="35"/>
  <c r="K1423" i="35"/>
  <c r="K1424" i="35"/>
  <c r="K1425" i="35"/>
  <c r="K1426" i="35"/>
  <c r="K1427" i="35"/>
  <c r="K1428" i="35"/>
  <c r="K1429" i="35"/>
  <c r="K1430" i="35"/>
  <c r="K1431" i="35"/>
  <c r="K1432" i="35"/>
  <c r="K1433" i="35"/>
  <c r="K1434" i="35"/>
  <c r="K1435" i="35"/>
  <c r="K1436" i="35"/>
  <c r="K1437" i="35"/>
  <c r="K1438" i="35"/>
  <c r="K1439" i="35"/>
  <c r="K1440" i="35"/>
  <c r="K1441" i="35"/>
  <c r="K1442" i="35"/>
  <c r="K1443" i="35"/>
  <c r="K1444" i="35"/>
  <c r="K1445" i="35"/>
  <c r="K1446" i="35"/>
  <c r="K1447" i="35"/>
  <c r="K1448" i="35"/>
  <c r="K1449" i="35"/>
  <c r="K1450" i="35"/>
  <c r="K1451" i="35"/>
  <c r="K1452" i="35"/>
  <c r="K1453" i="35"/>
  <c r="K1454" i="35"/>
  <c r="K1455" i="35"/>
  <c r="K1456" i="35"/>
  <c r="K1457" i="35"/>
  <c r="K1458" i="35"/>
  <c r="K1459" i="35"/>
  <c r="K1460" i="35"/>
  <c r="K1461" i="35"/>
  <c r="K1462" i="35"/>
  <c r="K1463" i="35"/>
  <c r="K1464" i="35"/>
  <c r="K1465" i="35"/>
  <c r="K1466" i="35"/>
  <c r="K1467" i="35"/>
  <c r="K1468" i="35"/>
  <c r="K1469" i="35"/>
  <c r="K1470" i="35"/>
  <c r="K1471" i="35"/>
  <c r="K1472" i="35"/>
  <c r="K1473" i="35"/>
  <c r="K1474" i="35"/>
  <c r="K1475" i="35"/>
  <c r="K1476" i="35"/>
  <c r="K1477" i="35"/>
  <c r="K1478" i="35"/>
  <c r="K1479" i="35"/>
  <c r="K1480" i="35"/>
  <c r="K1481" i="35"/>
  <c r="K1482" i="35"/>
  <c r="K1483" i="35"/>
  <c r="K1484" i="35"/>
  <c r="K1485" i="35"/>
  <c r="K1486" i="35"/>
  <c r="K1487" i="35"/>
  <c r="K1488" i="35"/>
  <c r="K1489" i="35"/>
  <c r="K1490" i="35"/>
  <c r="K1491" i="35"/>
  <c r="K1492" i="35"/>
  <c r="K1493" i="35"/>
  <c r="K1494" i="35"/>
  <c r="K1495" i="35"/>
  <c r="K1496" i="35"/>
  <c r="K1497" i="35"/>
  <c r="K1498" i="35"/>
  <c r="K1499" i="35"/>
  <c r="K1500" i="35"/>
  <c r="K1501" i="35"/>
  <c r="K1502" i="35"/>
  <c r="K1503" i="35"/>
  <c r="K1504" i="35"/>
  <c r="K1505" i="35"/>
  <c r="K1506" i="35"/>
  <c r="K1507" i="35"/>
  <c r="K1508" i="35"/>
  <c r="K1509" i="35"/>
  <c r="K1510" i="35"/>
  <c r="K1511" i="35"/>
  <c r="K1512" i="35"/>
  <c r="K1513" i="35"/>
  <c r="K1514" i="35"/>
  <c r="K1515" i="35"/>
  <c r="K1516" i="35"/>
  <c r="K1517" i="35"/>
  <c r="K1518" i="35"/>
  <c r="K1519" i="35"/>
  <c r="K1520" i="35"/>
  <c r="K1521" i="35"/>
  <c r="K1522" i="35"/>
  <c r="K1523" i="35"/>
  <c r="K1524" i="35"/>
  <c r="K1525" i="35"/>
  <c r="K1526" i="35"/>
  <c r="K1527" i="35"/>
  <c r="K1528" i="35"/>
  <c r="K1529" i="35"/>
  <c r="K1530" i="35"/>
  <c r="K1531" i="35"/>
  <c r="K1532" i="35"/>
  <c r="K1533" i="35"/>
  <c r="K1534" i="35"/>
  <c r="K1535" i="35"/>
  <c r="K1536" i="35"/>
  <c r="K1537" i="35"/>
  <c r="K1538" i="35"/>
  <c r="K1539" i="35"/>
  <c r="K1540" i="35"/>
  <c r="K1541" i="35"/>
  <c r="K1542" i="35"/>
  <c r="K1543" i="35"/>
  <c r="K1544" i="35"/>
  <c r="K1545" i="35"/>
  <c r="K1546" i="35"/>
  <c r="K1547" i="35"/>
  <c r="K1548" i="35"/>
  <c r="K1549" i="35"/>
  <c r="K1550" i="35"/>
  <c r="K1551" i="35"/>
  <c r="K1552" i="35"/>
  <c r="K1553" i="35"/>
  <c r="K1554" i="35"/>
  <c r="K1555" i="35"/>
  <c r="K1556" i="35"/>
  <c r="K1557" i="35"/>
  <c r="K1558" i="35"/>
  <c r="K1559" i="35"/>
  <c r="K1560" i="35"/>
  <c r="K1561" i="35"/>
  <c r="K1562" i="35"/>
  <c r="K1563" i="35"/>
  <c r="K1564" i="35"/>
  <c r="K1565" i="35"/>
  <c r="K1566" i="35"/>
  <c r="K1567" i="35"/>
  <c r="K1568" i="35"/>
  <c r="K1569" i="35"/>
  <c r="K1570" i="35"/>
  <c r="K1571" i="35"/>
  <c r="K1572" i="35"/>
  <c r="K1573" i="35"/>
  <c r="K1574" i="35"/>
  <c r="K1575" i="35"/>
  <c r="K1576" i="35"/>
  <c r="K1577" i="35"/>
  <c r="K1578" i="35"/>
  <c r="K1579" i="35"/>
  <c r="K1580" i="35"/>
  <c r="K1581" i="35"/>
  <c r="K1582" i="35"/>
  <c r="K1583" i="35"/>
  <c r="K1584" i="35"/>
  <c r="K1585" i="35"/>
  <c r="K1586" i="35"/>
  <c r="K1587" i="35"/>
  <c r="K1588" i="35"/>
  <c r="K1589" i="35"/>
  <c r="K1590" i="35"/>
  <c r="K1591" i="35"/>
  <c r="K1592" i="35"/>
  <c r="K1593" i="35"/>
  <c r="K1594" i="35"/>
  <c r="K1595" i="35"/>
  <c r="K1596" i="35"/>
  <c r="K1597" i="35"/>
  <c r="K1598" i="35"/>
  <c r="K1599" i="35"/>
  <c r="K1600" i="35"/>
  <c r="K1601" i="35"/>
  <c r="K1602" i="35"/>
  <c r="K1603" i="35"/>
  <c r="K1604" i="35"/>
  <c r="K1605" i="35"/>
  <c r="K1606" i="35"/>
  <c r="K1607" i="35"/>
  <c r="K1608" i="35"/>
  <c r="K1609" i="35"/>
  <c r="K1610" i="35"/>
  <c r="K1611" i="35"/>
  <c r="K1612" i="35"/>
  <c r="K1613" i="35"/>
  <c r="K1614" i="35"/>
  <c r="K1615" i="35"/>
  <c r="K1616" i="35"/>
  <c r="K1617" i="35"/>
  <c r="K1618" i="35"/>
  <c r="K1619" i="35"/>
  <c r="K1620" i="35"/>
  <c r="K1621" i="35"/>
  <c r="K1622" i="35"/>
  <c r="K1623" i="35"/>
  <c r="K1624" i="35"/>
  <c r="K1625" i="35"/>
  <c r="K1626" i="35"/>
  <c r="K1627" i="35"/>
  <c r="K1628" i="35"/>
  <c r="K1629" i="35"/>
  <c r="K1630" i="35"/>
  <c r="K1631" i="35"/>
  <c r="K1632" i="35"/>
  <c r="K1633" i="35"/>
  <c r="K1634" i="35"/>
  <c r="K1635" i="35"/>
  <c r="K1636" i="35"/>
  <c r="K1637" i="35"/>
  <c r="K1638" i="35"/>
  <c r="K1639" i="35"/>
  <c r="K1640" i="35"/>
  <c r="K1641" i="35"/>
  <c r="K1642" i="35"/>
  <c r="K1643" i="35"/>
  <c r="K1644" i="35"/>
  <c r="K1645" i="35"/>
  <c r="K1646" i="35"/>
  <c r="K1647" i="35"/>
  <c r="K1648" i="35"/>
  <c r="K1649" i="35"/>
  <c r="K1650" i="35"/>
  <c r="K1651" i="35"/>
  <c r="K1652" i="35"/>
  <c r="K1653" i="35"/>
  <c r="K1654" i="35"/>
  <c r="K1655" i="35"/>
  <c r="K1656" i="35"/>
  <c r="K1657" i="35"/>
  <c r="K1658" i="35"/>
  <c r="K1659" i="35"/>
  <c r="K1660" i="35"/>
  <c r="K1661" i="35"/>
  <c r="K1662" i="35"/>
  <c r="K1663" i="35"/>
  <c r="K1664" i="35"/>
  <c r="K1665" i="35"/>
  <c r="K1666" i="35"/>
  <c r="K1667" i="35"/>
  <c r="K1668" i="35"/>
  <c r="K1669" i="35"/>
  <c r="K1670" i="35"/>
  <c r="K1671" i="35"/>
  <c r="K1672" i="35"/>
  <c r="K1673" i="35"/>
  <c r="K1674" i="35"/>
  <c r="K1675" i="35"/>
  <c r="K1676" i="35"/>
  <c r="K1677" i="35"/>
  <c r="K1678" i="35"/>
  <c r="K1679" i="35"/>
  <c r="K1680" i="35"/>
  <c r="K1681" i="35"/>
  <c r="K1682" i="35"/>
  <c r="K1683" i="35"/>
  <c r="K1684" i="35"/>
  <c r="K1685" i="35"/>
  <c r="K1686" i="35"/>
  <c r="K1687" i="35"/>
  <c r="K1688" i="35"/>
  <c r="K1689" i="35"/>
  <c r="K1690" i="35"/>
  <c r="K1691" i="35"/>
  <c r="K1692" i="35"/>
  <c r="K1693" i="35"/>
  <c r="K1694" i="35"/>
  <c r="K1695" i="35"/>
  <c r="K1696" i="35"/>
  <c r="K1697" i="35"/>
  <c r="K1698" i="35"/>
  <c r="K1699" i="35"/>
  <c r="K1700" i="35"/>
  <c r="K1701" i="35"/>
  <c r="K1702" i="35"/>
  <c r="K1703" i="35"/>
  <c r="K1704" i="35"/>
  <c r="K1705" i="35"/>
  <c r="K1706" i="35"/>
  <c r="K1707" i="35"/>
  <c r="K1708" i="35"/>
  <c r="K1709" i="35"/>
  <c r="K1710" i="35"/>
  <c r="K1711" i="35"/>
  <c r="K1712" i="35"/>
  <c r="K1713" i="35"/>
  <c r="K1714" i="35"/>
  <c r="K1715" i="35"/>
  <c r="K1716" i="35"/>
  <c r="K1717" i="35"/>
  <c r="K1718" i="35"/>
  <c r="K1719" i="35"/>
  <c r="K1720" i="35"/>
  <c r="K1721" i="35"/>
  <c r="K1722" i="35"/>
  <c r="K1723" i="35"/>
  <c r="K1724" i="35"/>
  <c r="K1725" i="35"/>
  <c r="K1726" i="35"/>
  <c r="K1727" i="35"/>
  <c r="K1728" i="35"/>
  <c r="K1729" i="35"/>
  <c r="K1730" i="35"/>
  <c r="K1731" i="35"/>
  <c r="K1732" i="35"/>
  <c r="K1733" i="35"/>
  <c r="K1734" i="35"/>
  <c r="K1735" i="35"/>
  <c r="K1736" i="35"/>
  <c r="K1737" i="35"/>
  <c r="K1738" i="35"/>
  <c r="K1739" i="35"/>
  <c r="K1740" i="35"/>
  <c r="K1741" i="35"/>
  <c r="K1742" i="35"/>
  <c r="K1743" i="35"/>
  <c r="K1744" i="35"/>
  <c r="K1745" i="35"/>
  <c r="K1746" i="35"/>
  <c r="K1747" i="35"/>
  <c r="K1748" i="35"/>
  <c r="K1749" i="35"/>
  <c r="K1750" i="35"/>
  <c r="K1751" i="35"/>
  <c r="K1752" i="35"/>
  <c r="K1753" i="35"/>
  <c r="K1754" i="35"/>
  <c r="K1755" i="35"/>
  <c r="K1756" i="35"/>
  <c r="K1757" i="35"/>
  <c r="K1758" i="35"/>
  <c r="K1759" i="35"/>
  <c r="K1760" i="35"/>
  <c r="K1761" i="35"/>
  <c r="K1762" i="35"/>
  <c r="K1763" i="35"/>
  <c r="K1764" i="35"/>
  <c r="K1765" i="35"/>
  <c r="K1766" i="35"/>
  <c r="K1767" i="35"/>
  <c r="K1768" i="35"/>
  <c r="K1769" i="35"/>
  <c r="K1770" i="35"/>
  <c r="K1771" i="35"/>
  <c r="K1772" i="35"/>
  <c r="K1773" i="35"/>
  <c r="K1774" i="35"/>
  <c r="K1775" i="35"/>
  <c r="K1776" i="35"/>
  <c r="K1777" i="35"/>
  <c r="K1778" i="35"/>
  <c r="K1779" i="35"/>
  <c r="K1780" i="35"/>
  <c r="K1781" i="35"/>
  <c r="K1782" i="35"/>
  <c r="K1783" i="35"/>
  <c r="K1784" i="35"/>
  <c r="K1785" i="35"/>
  <c r="K1786" i="35"/>
  <c r="K1787" i="35"/>
  <c r="K1788" i="35"/>
  <c r="K1789" i="35"/>
  <c r="K1790" i="35"/>
  <c r="K1791" i="35"/>
  <c r="K1792" i="35"/>
  <c r="K1793" i="35"/>
  <c r="K1794" i="35"/>
  <c r="K1795" i="35"/>
  <c r="K1796" i="35"/>
  <c r="K1797" i="35"/>
  <c r="K1798" i="35"/>
  <c r="K1799" i="35"/>
  <c r="K1800" i="35"/>
  <c r="K1801" i="35"/>
  <c r="K1802" i="35"/>
  <c r="K1803" i="35"/>
  <c r="K1804" i="35"/>
  <c r="K1805" i="35"/>
  <c r="K1806" i="35"/>
  <c r="K1807" i="35"/>
  <c r="K1808" i="35"/>
  <c r="K1809" i="35"/>
  <c r="K1810" i="35"/>
  <c r="K1811" i="35"/>
  <c r="K1812" i="35"/>
  <c r="K1813" i="35"/>
  <c r="K1814" i="35"/>
  <c r="K1815" i="35"/>
  <c r="K1816" i="35"/>
  <c r="K1817" i="35"/>
  <c r="K1818" i="35"/>
  <c r="K1819" i="35"/>
  <c r="K1820" i="35"/>
  <c r="K1821" i="35"/>
  <c r="K1822" i="35"/>
  <c r="K1823" i="35"/>
  <c r="K1824" i="35"/>
  <c r="K1825" i="35"/>
  <c r="K1826" i="35"/>
  <c r="K1827" i="35"/>
  <c r="K1828" i="35"/>
  <c r="K1829" i="35"/>
  <c r="K1830" i="35"/>
  <c r="K1831" i="35"/>
  <c r="K1832" i="35"/>
  <c r="K1833" i="35"/>
  <c r="K1834" i="35"/>
  <c r="K1835" i="35"/>
  <c r="K1836" i="35"/>
  <c r="K1837" i="35"/>
  <c r="K1838" i="35"/>
  <c r="K1839" i="35"/>
  <c r="K1840" i="35"/>
  <c r="K1841" i="35"/>
  <c r="K1842" i="35"/>
  <c r="K1843" i="35"/>
  <c r="K1844" i="35"/>
  <c r="K1845" i="35"/>
  <c r="K1846" i="35"/>
  <c r="K1847" i="35"/>
  <c r="K1848" i="35"/>
  <c r="K1849" i="35"/>
  <c r="K1850" i="35"/>
  <c r="K1851" i="35"/>
  <c r="K1852" i="35"/>
  <c r="K1853" i="35"/>
  <c r="K1854" i="35"/>
  <c r="K1855" i="35"/>
  <c r="K1856" i="35"/>
  <c r="K1857" i="35"/>
  <c r="K1858" i="35"/>
  <c r="K1859" i="35"/>
  <c r="K1860" i="35"/>
  <c r="K1861" i="35"/>
  <c r="K1862" i="35"/>
  <c r="K1863" i="35"/>
  <c r="K1864" i="35"/>
  <c r="K1865" i="35"/>
  <c r="K1866" i="35"/>
  <c r="K1867" i="35"/>
  <c r="K1868" i="35"/>
  <c r="K1869" i="35"/>
  <c r="K1870" i="35"/>
  <c r="K1871" i="35"/>
  <c r="K1872" i="35"/>
  <c r="K1873" i="35"/>
  <c r="K1874" i="35"/>
  <c r="K1875" i="35"/>
  <c r="K1876" i="35"/>
  <c r="K1877" i="35"/>
  <c r="K1878" i="35"/>
  <c r="K1879" i="35"/>
  <c r="K1880" i="35"/>
  <c r="K1881" i="35"/>
  <c r="K1882" i="35"/>
  <c r="K1883" i="35"/>
  <c r="K1884" i="35"/>
  <c r="K1885" i="35"/>
  <c r="K1886" i="35"/>
  <c r="K1887" i="35"/>
  <c r="K1888" i="35"/>
  <c r="K1889" i="35"/>
  <c r="K1890" i="35"/>
  <c r="K1891" i="35"/>
  <c r="K1892" i="35"/>
  <c r="K1893" i="35"/>
  <c r="K1894" i="35"/>
  <c r="K1895" i="35"/>
  <c r="K1896" i="35"/>
  <c r="K1897" i="35"/>
  <c r="K1898" i="35"/>
  <c r="K1899" i="35"/>
  <c r="K1900" i="35"/>
  <c r="K1901" i="35"/>
  <c r="K1902" i="35"/>
  <c r="K1903" i="35"/>
  <c r="K1904" i="35"/>
  <c r="K1905" i="35"/>
  <c r="K1906" i="35"/>
  <c r="K1907" i="35"/>
  <c r="K1908" i="35"/>
  <c r="K1909" i="35"/>
  <c r="K1910" i="35"/>
  <c r="K1911" i="35"/>
  <c r="K1912" i="35"/>
  <c r="K1913" i="35"/>
  <c r="K1914" i="35"/>
  <c r="K1915" i="35"/>
  <c r="K1916" i="35"/>
  <c r="K1917" i="35"/>
  <c r="K1918" i="35"/>
  <c r="K1919" i="35"/>
  <c r="K1920" i="35"/>
  <c r="K1921" i="35"/>
  <c r="K1922" i="35"/>
  <c r="K1923" i="35"/>
  <c r="K1924" i="35"/>
  <c r="K1925" i="35"/>
  <c r="K1926" i="35"/>
  <c r="K1927" i="35"/>
  <c r="K1928" i="35"/>
  <c r="K1929" i="35"/>
  <c r="K1930" i="35"/>
  <c r="K1931" i="35"/>
  <c r="K1932" i="35"/>
  <c r="K1933" i="35"/>
  <c r="K1934" i="35"/>
  <c r="K1935" i="35"/>
  <c r="K1936" i="35"/>
  <c r="K1937" i="35"/>
  <c r="K1938" i="35"/>
  <c r="K1939" i="35"/>
  <c r="K1940" i="35"/>
  <c r="K1941" i="35"/>
  <c r="K1942" i="35"/>
  <c r="K1943" i="35"/>
  <c r="K1944" i="35"/>
  <c r="K1945" i="35"/>
  <c r="K1946" i="35"/>
  <c r="K1947" i="35"/>
  <c r="K1948" i="35"/>
  <c r="K1949" i="35"/>
  <c r="K1950" i="35"/>
  <c r="K1951" i="35"/>
  <c r="K1952" i="35"/>
  <c r="K1953" i="35"/>
  <c r="K1954" i="35"/>
  <c r="K1955" i="35"/>
  <c r="K1956" i="35"/>
  <c r="K1957" i="35"/>
  <c r="K1958" i="35"/>
  <c r="K1959" i="35"/>
  <c r="K1960" i="35"/>
  <c r="K1961" i="35"/>
  <c r="K1962" i="35"/>
  <c r="K1963" i="35"/>
  <c r="K1964" i="35"/>
  <c r="K1965" i="35"/>
  <c r="K1966" i="35"/>
  <c r="K1967" i="35"/>
  <c r="K1968" i="35"/>
  <c r="K1969" i="35"/>
  <c r="K1970" i="35"/>
  <c r="K1971" i="35"/>
  <c r="K1972" i="35"/>
  <c r="K1973" i="35"/>
  <c r="K1974" i="35"/>
  <c r="K1975" i="35"/>
  <c r="K1976" i="35"/>
  <c r="K1977" i="35"/>
  <c r="K1978" i="35"/>
  <c r="K1979" i="35"/>
  <c r="K1980" i="35"/>
  <c r="K1981" i="35"/>
  <c r="K1982" i="35"/>
  <c r="K1983" i="35"/>
  <c r="K1984" i="35"/>
  <c r="K1985" i="35"/>
  <c r="K1986" i="35"/>
  <c r="K1987" i="35"/>
  <c r="K1988" i="35"/>
  <c r="K1989" i="35"/>
  <c r="K1990" i="35"/>
  <c r="K1991" i="35"/>
  <c r="K1992" i="35"/>
  <c r="K1993" i="35"/>
  <c r="K1994" i="35"/>
  <c r="K1995" i="35"/>
  <c r="K1996" i="35"/>
  <c r="K1997" i="35"/>
  <c r="K1998" i="35"/>
  <c r="K1999" i="35"/>
  <c r="K2000" i="35"/>
  <c r="K2001" i="35"/>
  <c r="K2002" i="35"/>
  <c r="K2003" i="35"/>
  <c r="K2004" i="35"/>
  <c r="K2005" i="35"/>
  <c r="K2006" i="35"/>
  <c r="K2007" i="35"/>
  <c r="K2008" i="35"/>
  <c r="K2009" i="35"/>
  <c r="K2010" i="35"/>
  <c r="K2011" i="35"/>
  <c r="K2012" i="35"/>
  <c r="K2013" i="35"/>
  <c r="K2014" i="35"/>
  <c r="K2015" i="35"/>
  <c r="K2016" i="35"/>
  <c r="K2017" i="35"/>
  <c r="K2018" i="35"/>
  <c r="K2019" i="35"/>
  <c r="K2020" i="35"/>
  <c r="K2021" i="35"/>
  <c r="K2022" i="35"/>
  <c r="K2023" i="35"/>
  <c r="K2024" i="35"/>
  <c r="K2025" i="35"/>
  <c r="K2026" i="35"/>
  <c r="K2027" i="35"/>
  <c r="K2028" i="35"/>
  <c r="K2029" i="35"/>
  <c r="K2030" i="35"/>
  <c r="K2031" i="35"/>
  <c r="K2032" i="35"/>
  <c r="K2033" i="35"/>
  <c r="K2034" i="35"/>
  <c r="K2035" i="35"/>
  <c r="K2036" i="35"/>
  <c r="K2037" i="35"/>
  <c r="K2038" i="35"/>
  <c r="K2039" i="35"/>
  <c r="K2040" i="35"/>
  <c r="K2041" i="35"/>
  <c r="K2042" i="35"/>
  <c r="K2043" i="35"/>
  <c r="K2044" i="35"/>
  <c r="K2045" i="35"/>
  <c r="K2046" i="35"/>
  <c r="K2047" i="35"/>
  <c r="K2048" i="35"/>
  <c r="K2049" i="35"/>
  <c r="K2050" i="35"/>
  <c r="K2051" i="35"/>
  <c r="K2052" i="35"/>
  <c r="K2053" i="35"/>
  <c r="K2054" i="35"/>
  <c r="K2055" i="35"/>
  <c r="K2056" i="35"/>
  <c r="K2057" i="35"/>
  <c r="K2058" i="35"/>
  <c r="K2059" i="35"/>
  <c r="K2060" i="35"/>
  <c r="K2061" i="35"/>
  <c r="K2062" i="35"/>
  <c r="K2063" i="35"/>
  <c r="K2064" i="35"/>
  <c r="K2065" i="35"/>
  <c r="K2066" i="35"/>
  <c r="K2067" i="35"/>
  <c r="K2068" i="35"/>
  <c r="K2069" i="35"/>
  <c r="K2070" i="35"/>
  <c r="K2071" i="35"/>
  <c r="K2072" i="35"/>
  <c r="K2073" i="35"/>
  <c r="K2074" i="35"/>
  <c r="K2075" i="35"/>
  <c r="K2076" i="35"/>
  <c r="K2077" i="35"/>
  <c r="K2078" i="35"/>
  <c r="K2079" i="35"/>
  <c r="K2080" i="35"/>
  <c r="K2081" i="35"/>
  <c r="K2082" i="35"/>
  <c r="K2083" i="35"/>
  <c r="K2084" i="35"/>
  <c r="K2085" i="35"/>
  <c r="K2086" i="35"/>
  <c r="K2087" i="35"/>
  <c r="K2088" i="35"/>
  <c r="K2089" i="35"/>
  <c r="K2090" i="35"/>
  <c r="K2091" i="35"/>
  <c r="K2092" i="35"/>
  <c r="K2093" i="35"/>
  <c r="K2094" i="35"/>
  <c r="K2095" i="35"/>
  <c r="K2096" i="35"/>
  <c r="K2097" i="35"/>
  <c r="K2098" i="35"/>
  <c r="K2099" i="35"/>
  <c r="K2100" i="35"/>
  <c r="K2101" i="35"/>
  <c r="K2102" i="35"/>
  <c r="K2103" i="35"/>
  <c r="K2104" i="35"/>
  <c r="K2105" i="35"/>
  <c r="K2106" i="35"/>
  <c r="K2107" i="35"/>
  <c r="K2108" i="35"/>
  <c r="K2109" i="35"/>
  <c r="K2110" i="35"/>
  <c r="K2111" i="35"/>
  <c r="K2112" i="35"/>
  <c r="K2113" i="35"/>
  <c r="K2114" i="35"/>
  <c r="K2115" i="35"/>
  <c r="K2116" i="35"/>
  <c r="K2117" i="35"/>
  <c r="K2118" i="35"/>
  <c r="K2119" i="35"/>
  <c r="K2120" i="35"/>
  <c r="K2121" i="35"/>
  <c r="K2122" i="35"/>
  <c r="K2123" i="35"/>
  <c r="K2124" i="35"/>
  <c r="K2125" i="35"/>
  <c r="K2126" i="35"/>
  <c r="K2127" i="35"/>
  <c r="K2128" i="35"/>
  <c r="K2129" i="35"/>
  <c r="K2130" i="35"/>
  <c r="K2131" i="35"/>
  <c r="K2132" i="35"/>
  <c r="K2133" i="35"/>
  <c r="K2134" i="35"/>
  <c r="K2135" i="35"/>
  <c r="K2136" i="35"/>
  <c r="K2137" i="35"/>
  <c r="K2138" i="35"/>
  <c r="K2139" i="35"/>
  <c r="K2140" i="35"/>
  <c r="K2141" i="35"/>
  <c r="K2142" i="35"/>
  <c r="K2143" i="35"/>
  <c r="K2144" i="35"/>
  <c r="K2145" i="35"/>
  <c r="K2146" i="35"/>
  <c r="K2147" i="35"/>
  <c r="K2148" i="35"/>
  <c r="K2149" i="35"/>
  <c r="K2150" i="35"/>
  <c r="K2151" i="35"/>
  <c r="K2152" i="35"/>
  <c r="K2153" i="35"/>
  <c r="K2154" i="35"/>
  <c r="K2155" i="35"/>
  <c r="K2156" i="35"/>
  <c r="K2157" i="35"/>
  <c r="K2158" i="35"/>
  <c r="K2159" i="35"/>
  <c r="K2160" i="35"/>
  <c r="K2161" i="35"/>
  <c r="K2162" i="35"/>
  <c r="K2163" i="35"/>
  <c r="K2164" i="35"/>
  <c r="K2165" i="35"/>
  <c r="K2166" i="35"/>
  <c r="K2167" i="35"/>
  <c r="K2168" i="35"/>
  <c r="K2169" i="35"/>
  <c r="K2170" i="35"/>
  <c r="K2171" i="35"/>
  <c r="K2172" i="35"/>
  <c r="K2173" i="35"/>
  <c r="K2174" i="35"/>
  <c r="K2175" i="35"/>
  <c r="K2176" i="35"/>
  <c r="K2177" i="35"/>
  <c r="K2178" i="35"/>
  <c r="K2179" i="35"/>
  <c r="K2180" i="35"/>
  <c r="K2181" i="35"/>
  <c r="K2182" i="35"/>
  <c r="K2183" i="35"/>
  <c r="K2184" i="35"/>
  <c r="K2185" i="35"/>
  <c r="K2186" i="35"/>
  <c r="K2187" i="35"/>
  <c r="K2188" i="35"/>
  <c r="K2189" i="35"/>
  <c r="K2190" i="35"/>
  <c r="K2191" i="35"/>
  <c r="K2192" i="35"/>
  <c r="K2193" i="35"/>
  <c r="K2194" i="35"/>
  <c r="K2195" i="35"/>
  <c r="K2196" i="35"/>
  <c r="K2197" i="35"/>
  <c r="K2198" i="35"/>
  <c r="K2199" i="35"/>
  <c r="K2200" i="35"/>
  <c r="K2201" i="35"/>
  <c r="K2202" i="35"/>
  <c r="K2203" i="35"/>
  <c r="K2204" i="35"/>
  <c r="K2205" i="35"/>
  <c r="K2206" i="35"/>
  <c r="K2207" i="35"/>
  <c r="K2208" i="35"/>
  <c r="K2209" i="35"/>
  <c r="K2210" i="35"/>
  <c r="K2211" i="35"/>
  <c r="K2212" i="35"/>
  <c r="K2213" i="35"/>
  <c r="K2214" i="35"/>
  <c r="K2215" i="35"/>
  <c r="K2216" i="35"/>
  <c r="K2217" i="35"/>
  <c r="K2218" i="35"/>
  <c r="K2219" i="35"/>
  <c r="K2220" i="35"/>
  <c r="K2221" i="35"/>
  <c r="K2222" i="35"/>
  <c r="K2223" i="35"/>
  <c r="K2224" i="35"/>
  <c r="K2225" i="35"/>
  <c r="K2226" i="35"/>
  <c r="K2227" i="35"/>
  <c r="K2228" i="35"/>
  <c r="K2229" i="35"/>
  <c r="K2230" i="35"/>
  <c r="K2231" i="35"/>
  <c r="K2232" i="35"/>
  <c r="K2233" i="35"/>
  <c r="K2234" i="35"/>
  <c r="K2235" i="35"/>
  <c r="K2236" i="35"/>
  <c r="K2237" i="35"/>
  <c r="K2238" i="35"/>
  <c r="K2239" i="35"/>
  <c r="K2240" i="35"/>
  <c r="K2241" i="35"/>
  <c r="K2242" i="35"/>
  <c r="K2243" i="35"/>
  <c r="K2244" i="35"/>
  <c r="K2245" i="35"/>
  <c r="K2246" i="35"/>
  <c r="K2247" i="35"/>
  <c r="K2248" i="35"/>
  <c r="K2249" i="35"/>
  <c r="K2250" i="35"/>
  <c r="K2251" i="35"/>
  <c r="K2252" i="35"/>
  <c r="K2253" i="35"/>
  <c r="K2254" i="35"/>
  <c r="K2255" i="35"/>
  <c r="K2256" i="35"/>
  <c r="K2257" i="35"/>
  <c r="K2258" i="35"/>
  <c r="K2259" i="35"/>
  <c r="K2260" i="35"/>
  <c r="K2261" i="35"/>
  <c r="K2262" i="35"/>
  <c r="K2263" i="35"/>
  <c r="K2264" i="35"/>
  <c r="K2265" i="35"/>
  <c r="K2266" i="35"/>
  <c r="K2267" i="35"/>
  <c r="K2268" i="35"/>
  <c r="K2269" i="35"/>
  <c r="K2270" i="35"/>
  <c r="K2271" i="35"/>
  <c r="K2272" i="35"/>
  <c r="K2273" i="35"/>
  <c r="K2274" i="35"/>
  <c r="K2275" i="35"/>
  <c r="K2276" i="35"/>
  <c r="K2277" i="35"/>
  <c r="K2278" i="35"/>
  <c r="K2279" i="35"/>
  <c r="K2280" i="35"/>
  <c r="K2281" i="35"/>
  <c r="K2282" i="35"/>
  <c r="K2283" i="35"/>
  <c r="K2284" i="35"/>
  <c r="K2285" i="35"/>
  <c r="K2286" i="35"/>
  <c r="K2287" i="35"/>
  <c r="K2288" i="35"/>
  <c r="K2289" i="35"/>
  <c r="K2290" i="35"/>
  <c r="K2291" i="35"/>
  <c r="K2292" i="35"/>
  <c r="K2293" i="35"/>
  <c r="K2294" i="35"/>
  <c r="K2295" i="35"/>
  <c r="K2296" i="35"/>
  <c r="K2297" i="35"/>
  <c r="K2298" i="35"/>
  <c r="K2299" i="35"/>
  <c r="K2300" i="35"/>
  <c r="K2301" i="35"/>
  <c r="K2302" i="35"/>
  <c r="K2303" i="35"/>
  <c r="K2304" i="35"/>
  <c r="K2305" i="35"/>
  <c r="K2306" i="35"/>
  <c r="K2307" i="35"/>
  <c r="K2308" i="35"/>
  <c r="K2309" i="35"/>
  <c r="K2310" i="35"/>
  <c r="K2311" i="35"/>
  <c r="K2312" i="35"/>
  <c r="K2313" i="35"/>
  <c r="K2314" i="35"/>
  <c r="K2315" i="35"/>
  <c r="K2316" i="35"/>
  <c r="K2317" i="35"/>
  <c r="K2318" i="35"/>
  <c r="K2319" i="35"/>
  <c r="K2320" i="35"/>
  <c r="K2321" i="35"/>
  <c r="K2322" i="35"/>
  <c r="K2323" i="35"/>
  <c r="K2324" i="35"/>
  <c r="K2325" i="35"/>
  <c r="K2326" i="35"/>
  <c r="K2327" i="35"/>
  <c r="K2328" i="35"/>
  <c r="K2329" i="35"/>
  <c r="K2330" i="35"/>
  <c r="K2331" i="35"/>
  <c r="K2332" i="35"/>
  <c r="K2333" i="35"/>
  <c r="K2334" i="35"/>
  <c r="K2335" i="35"/>
  <c r="K2336" i="35"/>
  <c r="K2337" i="35"/>
  <c r="K2338" i="35"/>
  <c r="K2339" i="35"/>
  <c r="K2340" i="35"/>
  <c r="K2341" i="35"/>
  <c r="K2342" i="35"/>
  <c r="K2343" i="35"/>
  <c r="K2344" i="35"/>
  <c r="K2345" i="35"/>
  <c r="K2346" i="35"/>
  <c r="K2347" i="35"/>
  <c r="K2348" i="35"/>
  <c r="K2349" i="35"/>
  <c r="K2350" i="35"/>
  <c r="K2351" i="35"/>
  <c r="K2352" i="35"/>
  <c r="K2353" i="35"/>
  <c r="K2354" i="35"/>
  <c r="K2355" i="35"/>
  <c r="K2356" i="35"/>
  <c r="K2357" i="35"/>
  <c r="K2358" i="35"/>
  <c r="K2359" i="35"/>
  <c r="K2360" i="35"/>
  <c r="K2361" i="35"/>
  <c r="K2362" i="35"/>
  <c r="K2363" i="35"/>
  <c r="K2364" i="35"/>
  <c r="K2365" i="35"/>
  <c r="K2366" i="35"/>
  <c r="K2367" i="35"/>
  <c r="K2368" i="35"/>
  <c r="K2369" i="35"/>
  <c r="K2370" i="35"/>
  <c r="K2371" i="35"/>
  <c r="K2372" i="35"/>
  <c r="K2373" i="35"/>
  <c r="K2374" i="35"/>
  <c r="K2375" i="35"/>
  <c r="K2376" i="35"/>
  <c r="K2377" i="35"/>
  <c r="K2378" i="35"/>
  <c r="K2379" i="35"/>
  <c r="K2380" i="35"/>
  <c r="K2381" i="35"/>
  <c r="K2382" i="35"/>
  <c r="K2383" i="35"/>
  <c r="K2384" i="35"/>
  <c r="K2385" i="35"/>
  <c r="K2386" i="35"/>
  <c r="K2387" i="35"/>
  <c r="K2388" i="35"/>
  <c r="K2389" i="35"/>
  <c r="K2390" i="35"/>
  <c r="K2391" i="35"/>
  <c r="K2392" i="35"/>
  <c r="K2393" i="35"/>
  <c r="K2394" i="35"/>
  <c r="K2395" i="35"/>
  <c r="K2396" i="35"/>
  <c r="K2397" i="35"/>
  <c r="K2398" i="35"/>
  <c r="K2399" i="35"/>
  <c r="K2400" i="35"/>
  <c r="K2401" i="35"/>
  <c r="K2402" i="35"/>
  <c r="K2403" i="35"/>
  <c r="K2404" i="35"/>
  <c r="K2405" i="35"/>
  <c r="K2406" i="35"/>
  <c r="K2407" i="35"/>
  <c r="K2408" i="35"/>
  <c r="K2409" i="35"/>
  <c r="K2410" i="35"/>
  <c r="K2411" i="35"/>
  <c r="K2412" i="35"/>
  <c r="K2413" i="35"/>
  <c r="K2414" i="35"/>
  <c r="K2415" i="35"/>
  <c r="K2416" i="35"/>
  <c r="K2417" i="35"/>
  <c r="K2418" i="35"/>
  <c r="K2419" i="35"/>
  <c r="K2420" i="35"/>
  <c r="K2421" i="35"/>
  <c r="K2422" i="35"/>
  <c r="K2423" i="35"/>
  <c r="K2424" i="35"/>
  <c r="K2425" i="35"/>
  <c r="K2426" i="35"/>
  <c r="K2427" i="35"/>
  <c r="K2428" i="35"/>
  <c r="K2429" i="35"/>
  <c r="K2430" i="35"/>
  <c r="K2431" i="35"/>
  <c r="K2432" i="35"/>
  <c r="K2433" i="35"/>
  <c r="K2434" i="35"/>
  <c r="K2435" i="35"/>
  <c r="K2436" i="35"/>
  <c r="K2437" i="35"/>
  <c r="K2438" i="35"/>
  <c r="K2439" i="35"/>
  <c r="K2440" i="35"/>
  <c r="K2441" i="35"/>
  <c r="K2442" i="35"/>
  <c r="K2443" i="35"/>
  <c r="K2444" i="35"/>
  <c r="K2445" i="35"/>
  <c r="K2446" i="35"/>
  <c r="K2447" i="35"/>
  <c r="K2448" i="35"/>
  <c r="K2449" i="35"/>
  <c r="K2450" i="35"/>
  <c r="K2451" i="35"/>
  <c r="K2452" i="35"/>
  <c r="K2453" i="35"/>
  <c r="K2454" i="35"/>
  <c r="K2455" i="35"/>
  <c r="K2456" i="35"/>
  <c r="K2457" i="35"/>
  <c r="K2458" i="35"/>
  <c r="K2459" i="35"/>
  <c r="K2460" i="35"/>
  <c r="K2461" i="35"/>
  <c r="K2462" i="35"/>
  <c r="K2463" i="35"/>
  <c r="K2464" i="35"/>
  <c r="K2465" i="35"/>
  <c r="K2466" i="35"/>
  <c r="K2467" i="35"/>
  <c r="K2468" i="35"/>
  <c r="K2469" i="35"/>
  <c r="K2470" i="35"/>
  <c r="K2471" i="35"/>
  <c r="K2472" i="35"/>
  <c r="K2473" i="35"/>
  <c r="K2474" i="35"/>
  <c r="K2475" i="35"/>
  <c r="K2476" i="35"/>
  <c r="K2477" i="35"/>
  <c r="K2478" i="35"/>
  <c r="K2479" i="35"/>
  <c r="K2480" i="35"/>
  <c r="K2481" i="35"/>
  <c r="K2482" i="35"/>
  <c r="K2483" i="35"/>
  <c r="K2484" i="35"/>
  <c r="K2485" i="35"/>
  <c r="K2486" i="35"/>
  <c r="K2487" i="35"/>
  <c r="K2488" i="35"/>
  <c r="K2489" i="35"/>
  <c r="K2490" i="35"/>
  <c r="K2491" i="35"/>
  <c r="K2492" i="35"/>
  <c r="K2493" i="35"/>
  <c r="K2494" i="35"/>
  <c r="K2495" i="35"/>
  <c r="K2496" i="35"/>
  <c r="K2497" i="35"/>
  <c r="K2498" i="35"/>
  <c r="K2499" i="35"/>
  <c r="K2500" i="35"/>
  <c r="K2501" i="35"/>
  <c r="K2502" i="35"/>
  <c r="K2503" i="35"/>
  <c r="K2504" i="35"/>
  <c r="K2505" i="35"/>
  <c r="K2506" i="35"/>
  <c r="K2507" i="35"/>
  <c r="K2508" i="35"/>
  <c r="K2509" i="35"/>
  <c r="K2510" i="35"/>
  <c r="K2511" i="35"/>
  <c r="K2512" i="35"/>
  <c r="K2513" i="35"/>
  <c r="K2514" i="35"/>
  <c r="K2515" i="35"/>
  <c r="K2516" i="35"/>
  <c r="K2517" i="35"/>
  <c r="K2518" i="35"/>
  <c r="K2519" i="35"/>
  <c r="K2520" i="35"/>
  <c r="K2521" i="35"/>
  <c r="K2522" i="35"/>
  <c r="K2523" i="35"/>
  <c r="K2524" i="35"/>
  <c r="K2525" i="35"/>
  <c r="K2526" i="35"/>
  <c r="K2527" i="35"/>
  <c r="K2528" i="35"/>
  <c r="K2529" i="35"/>
  <c r="K2530" i="35"/>
  <c r="K2531" i="35"/>
  <c r="K2532" i="35"/>
  <c r="K2533" i="35"/>
  <c r="K2534" i="35"/>
  <c r="K2535" i="35"/>
  <c r="K2536" i="35"/>
  <c r="K2537" i="35"/>
  <c r="K2538" i="35"/>
  <c r="K2539" i="35"/>
  <c r="K2540" i="35"/>
  <c r="K2541" i="35"/>
  <c r="K2542" i="35"/>
  <c r="K2543" i="35"/>
  <c r="K2544" i="35"/>
  <c r="K2545" i="35"/>
  <c r="K2546" i="35"/>
  <c r="K2547" i="35"/>
  <c r="K2548" i="35"/>
  <c r="K2549" i="35"/>
  <c r="K2550" i="35"/>
  <c r="K2551" i="35"/>
  <c r="K2552" i="35"/>
  <c r="K2553" i="35"/>
  <c r="K2554" i="35"/>
  <c r="K2555" i="35"/>
  <c r="K2556" i="35"/>
  <c r="K2557" i="35"/>
  <c r="K2558" i="35"/>
  <c r="K2559" i="35"/>
  <c r="K2560" i="35"/>
  <c r="K2561" i="35"/>
  <c r="K2562" i="35"/>
  <c r="K2563" i="35"/>
  <c r="K2564" i="35"/>
  <c r="K2565" i="35"/>
  <c r="K2566" i="35"/>
  <c r="K2567" i="35"/>
  <c r="K2568" i="35"/>
  <c r="K2569" i="35"/>
  <c r="K2570" i="35"/>
  <c r="K2571" i="35"/>
  <c r="K2572" i="35"/>
  <c r="K2573" i="35"/>
  <c r="K2574" i="35"/>
  <c r="K2575" i="35"/>
  <c r="K2576" i="35"/>
  <c r="K2577" i="35"/>
  <c r="K2578" i="35"/>
  <c r="K2579" i="35"/>
  <c r="K2580" i="35"/>
  <c r="K2581" i="35"/>
  <c r="K2582" i="35"/>
  <c r="K2583" i="35"/>
  <c r="K2584" i="35"/>
  <c r="K2585" i="35"/>
  <c r="K2586" i="35"/>
  <c r="K2587" i="35"/>
  <c r="K2588" i="35"/>
  <c r="K2589" i="35"/>
  <c r="K2590" i="35"/>
  <c r="K2591" i="35"/>
  <c r="K2592" i="35"/>
  <c r="K2593" i="35"/>
  <c r="K2594" i="35"/>
  <c r="K2595" i="35"/>
  <c r="K2596" i="35"/>
  <c r="K2597" i="35"/>
  <c r="K2598" i="35"/>
  <c r="K2599" i="35"/>
  <c r="K2600" i="35"/>
  <c r="K2601" i="35"/>
  <c r="K2602" i="35"/>
  <c r="K2603" i="35"/>
  <c r="K2604" i="35"/>
  <c r="K2605" i="35"/>
  <c r="K2606" i="35"/>
  <c r="K2607" i="35"/>
  <c r="K2608" i="35"/>
  <c r="K2609" i="35"/>
  <c r="K2610" i="35"/>
  <c r="K2611" i="35"/>
  <c r="K2612" i="35"/>
  <c r="K2613" i="35"/>
  <c r="K2614" i="35"/>
  <c r="K2615" i="35"/>
  <c r="K2616" i="35"/>
  <c r="K2617" i="35"/>
  <c r="K2618" i="35"/>
  <c r="K2619" i="35"/>
  <c r="K2620" i="35"/>
  <c r="K2621" i="35"/>
  <c r="K2622" i="35"/>
  <c r="K2623" i="35"/>
  <c r="K2624" i="35"/>
  <c r="K2625" i="35"/>
  <c r="K2626" i="35"/>
  <c r="K2627" i="35"/>
  <c r="K2628" i="35"/>
  <c r="K2629" i="35"/>
  <c r="K2630" i="35"/>
  <c r="K2631" i="35"/>
  <c r="K2632" i="35"/>
  <c r="K2633" i="35"/>
  <c r="K2634" i="35"/>
  <c r="K2635" i="35"/>
  <c r="K2636" i="35"/>
  <c r="K2637" i="35"/>
  <c r="K2638" i="35"/>
  <c r="K2639" i="35"/>
  <c r="K2640" i="35"/>
  <c r="K2641" i="35"/>
  <c r="K2642" i="35"/>
  <c r="K2643" i="35"/>
  <c r="K2644" i="35"/>
  <c r="K2645" i="35"/>
  <c r="K2646" i="35"/>
  <c r="K2647" i="35"/>
  <c r="K2648" i="35"/>
  <c r="K2649" i="35"/>
  <c r="K2650" i="35"/>
  <c r="K2651" i="35"/>
  <c r="K2652" i="35"/>
  <c r="K2653" i="35"/>
  <c r="K2654" i="35"/>
  <c r="K2655" i="35"/>
  <c r="K2656" i="35"/>
  <c r="K2657" i="35"/>
  <c r="K2658" i="35"/>
  <c r="K2659" i="35"/>
  <c r="K2660" i="35"/>
  <c r="K2661" i="35"/>
  <c r="K2662" i="35"/>
  <c r="K2663" i="35"/>
  <c r="K2664" i="35"/>
  <c r="K2665" i="35"/>
  <c r="K2666" i="35"/>
  <c r="K2667" i="35"/>
  <c r="K2668" i="35"/>
  <c r="K2669" i="35"/>
  <c r="K2670" i="35"/>
  <c r="K2671" i="35"/>
  <c r="K2672" i="35"/>
  <c r="K2673" i="35"/>
  <c r="K2674" i="35"/>
  <c r="K2675" i="35"/>
  <c r="K2676" i="35"/>
  <c r="K2677" i="35"/>
  <c r="K2678" i="35"/>
  <c r="K2679" i="35"/>
  <c r="K2680" i="35"/>
  <c r="K2681" i="35"/>
  <c r="K2682" i="35"/>
  <c r="K2683" i="35"/>
  <c r="K2684" i="35"/>
  <c r="K2685" i="35"/>
  <c r="K2686" i="35"/>
  <c r="K2687" i="35"/>
  <c r="K2688" i="35"/>
  <c r="K2689" i="35"/>
  <c r="K2690" i="35"/>
  <c r="K2691" i="35"/>
  <c r="K2692" i="35"/>
  <c r="K2693" i="35"/>
  <c r="K2694" i="35"/>
  <c r="K2695" i="35"/>
  <c r="K2696" i="35"/>
  <c r="K2697" i="35"/>
  <c r="K2698" i="35"/>
  <c r="K2699" i="35"/>
  <c r="K2700" i="35"/>
  <c r="K2701" i="35"/>
  <c r="K2702" i="35"/>
  <c r="K2703" i="35"/>
  <c r="K2704" i="35"/>
  <c r="K2705" i="35"/>
  <c r="K2706" i="35"/>
  <c r="K2707" i="35"/>
  <c r="K2708" i="35"/>
  <c r="K2709" i="35"/>
  <c r="K2710" i="35"/>
  <c r="K2711" i="35"/>
  <c r="K2712" i="35"/>
  <c r="K2713" i="35"/>
  <c r="K2714" i="35"/>
  <c r="K2715" i="35"/>
  <c r="K2716" i="35"/>
  <c r="K2717" i="35"/>
  <c r="K2718" i="35"/>
  <c r="K2719" i="35"/>
  <c r="K2720" i="35"/>
  <c r="K2721" i="35"/>
  <c r="K2722" i="35"/>
  <c r="K2723" i="35"/>
  <c r="K2724" i="35"/>
  <c r="K2725" i="35"/>
  <c r="K2726" i="35"/>
  <c r="K2727" i="35"/>
  <c r="K2728" i="35"/>
  <c r="K2729" i="35"/>
  <c r="K2730" i="35"/>
  <c r="K2731" i="35"/>
  <c r="K2732" i="35"/>
  <c r="K2733" i="35"/>
  <c r="K2734" i="35"/>
  <c r="K2735" i="35"/>
  <c r="K2736" i="35"/>
  <c r="K2737" i="35"/>
  <c r="K2738" i="35"/>
  <c r="K2739" i="35"/>
  <c r="K2740" i="35"/>
  <c r="K2741" i="35"/>
  <c r="K2742" i="35"/>
  <c r="K2743" i="35"/>
  <c r="K2744" i="35"/>
  <c r="K2745" i="35"/>
  <c r="K2746" i="35"/>
  <c r="K2747" i="35"/>
  <c r="K2748" i="35"/>
  <c r="K2749" i="35"/>
  <c r="K2750" i="35"/>
  <c r="K2751" i="35"/>
  <c r="K2752" i="35"/>
  <c r="K2753" i="35"/>
  <c r="K2754" i="35"/>
  <c r="K2755" i="35"/>
  <c r="K2756" i="35"/>
  <c r="K2757" i="35"/>
  <c r="K2758" i="35"/>
  <c r="K2759" i="35"/>
  <c r="K2760" i="35"/>
  <c r="K2761" i="35"/>
  <c r="K2762" i="35"/>
  <c r="K2763" i="35"/>
  <c r="K2764" i="35"/>
  <c r="K2765" i="35"/>
  <c r="K2766" i="35"/>
  <c r="K2767" i="35"/>
  <c r="K2768" i="35"/>
  <c r="K2769" i="35"/>
  <c r="K2770" i="35"/>
  <c r="K2771" i="35"/>
  <c r="K2772" i="35"/>
  <c r="K2773" i="35"/>
  <c r="K2774" i="35"/>
  <c r="K2775" i="35"/>
  <c r="K2776" i="35"/>
  <c r="K2777" i="35"/>
  <c r="K2778" i="35"/>
  <c r="K2779" i="35"/>
  <c r="K2780" i="35"/>
  <c r="K2781" i="35"/>
  <c r="K2782" i="35"/>
  <c r="K2783" i="35"/>
  <c r="K2784" i="35"/>
  <c r="K2785" i="35"/>
  <c r="K2786" i="35"/>
  <c r="K2787" i="35"/>
  <c r="K2788" i="35"/>
  <c r="K2789" i="35"/>
  <c r="K2790" i="35"/>
  <c r="K2791" i="35"/>
  <c r="K2792" i="35"/>
  <c r="K2793" i="35"/>
  <c r="K2794" i="35"/>
  <c r="K2795" i="35"/>
  <c r="K2796" i="35"/>
  <c r="K2797" i="35"/>
  <c r="K2798" i="35"/>
  <c r="K2799" i="35"/>
  <c r="K2800" i="35"/>
  <c r="K2801" i="35"/>
  <c r="K2802" i="35"/>
  <c r="K2803" i="35"/>
  <c r="K2804" i="35"/>
  <c r="K2805" i="35"/>
  <c r="K2806" i="35"/>
  <c r="K2807" i="35"/>
  <c r="K2808" i="35"/>
  <c r="K2809" i="35"/>
  <c r="K2810" i="35"/>
  <c r="K2811" i="35"/>
  <c r="K2812" i="35"/>
  <c r="K2813" i="35"/>
  <c r="K2814" i="35"/>
  <c r="K2815" i="35"/>
  <c r="K2816" i="35"/>
  <c r="K2817" i="35"/>
  <c r="K2818" i="35"/>
  <c r="K2819" i="35"/>
  <c r="K2820" i="35"/>
  <c r="K2821" i="35"/>
  <c r="K2822" i="35"/>
  <c r="K2823" i="35"/>
  <c r="K2824" i="35"/>
  <c r="K2825" i="35"/>
  <c r="K2826" i="35"/>
  <c r="K2827" i="35"/>
  <c r="K2828" i="35"/>
  <c r="K2829" i="35"/>
  <c r="K2830" i="35"/>
  <c r="K2831" i="35"/>
  <c r="K2832" i="35"/>
  <c r="K2833" i="35"/>
  <c r="K2834" i="35"/>
  <c r="K2835" i="35"/>
  <c r="K2836" i="35"/>
  <c r="K2837" i="35"/>
  <c r="K2838" i="35"/>
  <c r="K2839" i="35"/>
  <c r="K2840" i="35"/>
  <c r="K2841" i="35"/>
  <c r="K2842" i="35"/>
  <c r="K2843" i="35"/>
  <c r="K2844" i="35"/>
  <c r="K2845" i="35"/>
  <c r="K2846" i="35"/>
  <c r="K2847" i="35"/>
  <c r="K2848" i="35"/>
  <c r="K2849" i="35"/>
  <c r="K2850" i="35"/>
  <c r="K2851" i="35"/>
  <c r="K2852" i="35"/>
  <c r="K2853" i="35"/>
  <c r="K2854" i="35"/>
  <c r="K2855" i="35"/>
  <c r="K2856" i="35"/>
  <c r="K2857" i="35"/>
  <c r="K2858" i="35"/>
  <c r="K2859" i="35"/>
  <c r="K2860" i="35"/>
  <c r="K2861" i="35"/>
  <c r="K2862" i="35"/>
  <c r="K2863" i="35"/>
  <c r="K2864" i="35"/>
  <c r="K2865" i="35"/>
  <c r="K2866" i="35"/>
  <c r="K2867" i="35"/>
  <c r="K2868" i="35"/>
  <c r="K2869" i="35"/>
  <c r="K2870" i="35"/>
  <c r="K2871" i="35"/>
  <c r="K2872" i="35"/>
  <c r="K2873" i="35"/>
  <c r="K2874" i="35"/>
  <c r="K2875" i="35"/>
  <c r="K2876" i="35"/>
  <c r="K2877" i="35"/>
  <c r="K2878" i="35"/>
  <c r="K2879" i="35"/>
  <c r="K2880" i="35"/>
  <c r="K2881" i="35"/>
  <c r="K2882" i="35"/>
  <c r="K2883" i="35"/>
  <c r="K2884" i="35"/>
  <c r="K2885" i="35"/>
  <c r="K2886" i="35"/>
  <c r="K2887" i="35"/>
  <c r="K2888" i="35"/>
  <c r="K2889" i="35"/>
  <c r="K2890" i="35"/>
  <c r="K2891" i="35"/>
  <c r="K2892" i="35"/>
  <c r="K2893" i="35"/>
  <c r="K2894" i="35"/>
  <c r="K2895" i="35"/>
  <c r="K2896" i="35"/>
  <c r="K2897" i="35"/>
  <c r="K2898" i="35"/>
  <c r="K2899" i="35"/>
  <c r="K2900" i="35"/>
  <c r="K2901" i="35"/>
  <c r="K2902" i="35"/>
  <c r="K2903" i="35"/>
  <c r="K2904" i="35"/>
  <c r="K2905" i="35"/>
  <c r="K2906" i="35"/>
  <c r="K2907" i="35"/>
  <c r="K2908" i="35"/>
  <c r="K2909" i="35"/>
  <c r="K2910" i="35"/>
  <c r="K2911" i="35"/>
  <c r="K2912" i="35"/>
  <c r="K2913" i="35"/>
  <c r="K2914" i="35"/>
  <c r="K2915" i="35"/>
  <c r="K2916" i="35"/>
  <c r="K2917" i="35"/>
  <c r="K2918" i="35"/>
  <c r="K2919" i="35"/>
  <c r="K2920" i="35"/>
  <c r="K2921" i="35"/>
  <c r="K2922" i="35"/>
  <c r="K2923" i="35"/>
  <c r="K2924" i="35"/>
  <c r="K2925" i="35"/>
  <c r="K2926" i="35"/>
  <c r="K2927" i="35"/>
  <c r="K2928" i="35"/>
  <c r="K2929" i="35"/>
  <c r="K2930" i="35"/>
  <c r="K2931" i="35"/>
  <c r="K2932" i="35"/>
  <c r="K2933" i="35"/>
  <c r="K2934" i="35"/>
  <c r="K2935" i="35"/>
  <c r="K2936" i="35"/>
  <c r="K2937" i="35"/>
  <c r="K2938" i="35"/>
  <c r="K2939" i="35"/>
  <c r="K2940" i="35"/>
  <c r="K2941" i="35"/>
  <c r="K2942" i="35"/>
  <c r="K2943" i="35"/>
  <c r="K2944" i="35"/>
  <c r="K2945" i="35"/>
  <c r="K2946" i="35"/>
  <c r="K2947" i="35"/>
  <c r="K2948" i="35"/>
  <c r="K2949" i="35"/>
  <c r="K2950" i="35"/>
  <c r="K2951" i="35"/>
  <c r="K2952" i="35"/>
  <c r="K2953" i="35"/>
  <c r="K2954" i="35"/>
  <c r="K2955" i="35"/>
  <c r="K2956" i="35"/>
  <c r="K2957" i="35"/>
  <c r="K2958" i="35"/>
  <c r="K2959" i="35"/>
  <c r="K2960" i="35"/>
  <c r="K2961" i="35"/>
  <c r="K2962" i="35"/>
  <c r="K2963" i="35"/>
  <c r="K2964" i="35"/>
  <c r="K2965" i="35"/>
  <c r="K2966" i="35"/>
  <c r="K2967" i="35"/>
  <c r="K2968" i="35"/>
  <c r="K2969" i="35"/>
  <c r="K2970" i="35"/>
  <c r="K2971" i="35"/>
  <c r="K2972" i="35"/>
  <c r="K2973" i="35"/>
  <c r="K2974" i="35"/>
  <c r="K2975" i="35"/>
  <c r="K2976" i="35"/>
  <c r="K2977" i="35"/>
  <c r="K2978" i="35"/>
  <c r="K2979" i="35"/>
  <c r="K2980" i="35"/>
  <c r="K2981" i="35"/>
  <c r="K2982" i="35"/>
  <c r="K2983" i="35"/>
  <c r="K2984" i="35"/>
  <c r="K2985" i="35"/>
  <c r="K2986" i="35"/>
  <c r="K2987" i="35"/>
  <c r="K2988" i="35"/>
  <c r="K2989" i="35"/>
  <c r="K2990" i="35"/>
  <c r="K2991" i="35"/>
  <c r="K2992" i="35"/>
  <c r="K2993" i="35"/>
  <c r="K2994" i="35"/>
  <c r="K2995" i="35"/>
  <c r="K2996" i="35"/>
  <c r="K2997" i="35"/>
  <c r="K2998" i="35"/>
  <c r="K2999" i="35"/>
  <c r="K3000" i="35"/>
  <c r="K3001" i="35"/>
  <c r="K3002" i="35"/>
  <c r="K3003" i="35"/>
  <c r="K3004" i="35"/>
  <c r="K3005" i="35"/>
  <c r="K3006" i="35"/>
  <c r="K3007" i="35"/>
  <c r="K3008" i="35"/>
  <c r="K3009" i="35"/>
  <c r="K3010" i="35"/>
  <c r="K3011" i="35"/>
  <c r="K3012" i="35"/>
  <c r="K3013" i="35"/>
  <c r="K3014" i="35"/>
  <c r="K3015" i="35"/>
  <c r="K3016" i="35"/>
  <c r="K3017" i="35"/>
  <c r="K3018" i="35"/>
  <c r="K3019" i="35"/>
  <c r="K3020" i="35"/>
  <c r="K3021" i="35"/>
  <c r="K3022" i="35"/>
  <c r="K3023" i="35"/>
  <c r="K3024" i="35"/>
  <c r="K3025" i="35"/>
  <c r="K3026" i="35"/>
  <c r="K3027" i="35"/>
  <c r="K3028" i="35"/>
  <c r="K3029" i="35"/>
  <c r="K3030" i="35"/>
  <c r="K3031" i="35"/>
  <c r="K3032" i="35"/>
  <c r="K3033" i="35"/>
  <c r="K3034" i="35"/>
  <c r="K3035" i="35"/>
  <c r="K3036" i="35"/>
  <c r="K3037" i="35"/>
  <c r="K3038" i="35"/>
  <c r="K3039" i="35"/>
  <c r="K3040" i="35"/>
  <c r="K3041" i="35"/>
  <c r="K3042" i="35"/>
  <c r="K3043" i="35"/>
  <c r="K3044" i="35"/>
  <c r="K3045" i="35"/>
  <c r="K3046" i="35"/>
  <c r="K3047" i="35"/>
  <c r="K3048" i="35"/>
  <c r="K3049" i="35"/>
  <c r="K3050" i="35"/>
  <c r="K3051" i="35"/>
  <c r="K3052" i="35"/>
  <c r="K3053" i="35"/>
  <c r="K3054" i="35"/>
  <c r="K3055" i="35"/>
  <c r="K3056" i="35"/>
  <c r="K3057" i="35"/>
  <c r="K3058" i="35"/>
  <c r="K3059" i="35"/>
  <c r="K3060" i="35"/>
  <c r="K3061" i="35"/>
  <c r="K3062" i="35"/>
  <c r="K3063" i="35"/>
  <c r="K3064" i="35"/>
  <c r="K3065" i="35"/>
  <c r="K3066" i="35"/>
  <c r="K3067" i="35"/>
  <c r="K3068" i="35"/>
  <c r="K3069" i="35"/>
  <c r="K3070" i="35"/>
  <c r="K3071" i="35"/>
  <c r="K3072" i="35"/>
  <c r="K3073" i="35"/>
  <c r="K3074" i="35"/>
  <c r="K3075" i="35"/>
  <c r="K3076" i="35"/>
  <c r="K3077" i="35"/>
  <c r="K3078" i="35"/>
  <c r="K3079" i="35"/>
  <c r="K3080" i="35"/>
  <c r="K3081" i="35"/>
  <c r="K3082" i="35"/>
  <c r="K3083" i="35"/>
  <c r="K3084" i="35"/>
  <c r="K3085" i="35"/>
  <c r="K3086" i="35"/>
  <c r="K3087" i="35"/>
  <c r="K3088" i="35"/>
  <c r="K3089" i="35"/>
  <c r="K3090" i="35"/>
  <c r="K3091" i="35"/>
  <c r="K3092" i="35"/>
  <c r="K3093" i="35"/>
  <c r="K3094" i="35"/>
  <c r="K3095" i="35"/>
  <c r="K3096" i="35"/>
  <c r="K3097" i="35"/>
  <c r="K3098" i="35"/>
  <c r="K3099" i="35"/>
  <c r="K3100" i="35"/>
  <c r="K3101" i="35"/>
  <c r="K3102" i="35"/>
  <c r="K3103" i="35"/>
  <c r="K3104" i="35"/>
  <c r="K3105" i="35"/>
  <c r="K3106" i="35"/>
  <c r="K3107" i="35"/>
  <c r="K3108" i="35"/>
  <c r="K3109" i="35"/>
  <c r="K3110" i="35"/>
  <c r="K3111" i="35"/>
  <c r="K3112" i="35"/>
  <c r="K3113" i="35"/>
  <c r="K3114" i="35"/>
  <c r="K3115" i="35"/>
  <c r="K3116" i="35"/>
  <c r="K3117" i="35"/>
  <c r="K3118" i="35"/>
  <c r="K3119" i="35"/>
  <c r="K3120" i="35"/>
  <c r="K3121" i="35"/>
  <c r="K3122" i="35"/>
  <c r="K3123" i="35"/>
  <c r="K3124" i="35"/>
  <c r="K3125" i="35"/>
  <c r="K3126" i="35"/>
  <c r="K3127" i="35"/>
  <c r="K3128" i="35"/>
  <c r="K3129" i="35"/>
  <c r="K3130" i="35"/>
  <c r="K3131" i="35"/>
  <c r="K3132" i="35"/>
  <c r="K3133" i="35"/>
  <c r="K3134" i="35"/>
  <c r="K3135" i="35"/>
  <c r="K3136" i="35"/>
  <c r="K3137" i="35"/>
  <c r="K3138" i="35"/>
  <c r="K3139" i="35"/>
  <c r="K3140" i="35"/>
  <c r="K3141" i="35"/>
  <c r="K3142" i="35"/>
  <c r="K3143" i="35"/>
  <c r="K3144" i="35"/>
  <c r="K3145" i="35"/>
  <c r="K3146" i="35"/>
  <c r="K3147" i="35"/>
  <c r="K3148" i="35"/>
  <c r="K3149" i="35"/>
  <c r="K3150" i="35"/>
  <c r="K3151" i="35"/>
  <c r="K3152" i="35"/>
  <c r="K3153" i="35"/>
  <c r="K3154" i="35"/>
  <c r="K3155" i="35"/>
  <c r="K3156" i="35"/>
  <c r="K3157" i="35"/>
  <c r="K3158" i="35"/>
  <c r="K3159" i="35"/>
  <c r="K3160" i="35"/>
  <c r="K3161" i="35"/>
  <c r="K3162" i="35"/>
  <c r="K3163" i="35"/>
  <c r="K3164" i="35"/>
  <c r="K3165" i="35"/>
  <c r="K3166" i="35"/>
  <c r="K3167" i="35"/>
  <c r="K3168" i="35"/>
  <c r="K3169" i="35"/>
  <c r="K3170" i="35"/>
  <c r="K3171" i="35"/>
  <c r="K3172" i="35"/>
  <c r="K3173" i="35"/>
  <c r="K3174" i="35"/>
  <c r="K3175" i="35"/>
  <c r="K3176" i="35"/>
  <c r="K3177" i="35"/>
  <c r="K3178" i="35"/>
  <c r="K3179" i="35"/>
  <c r="K3180" i="35"/>
  <c r="K3181" i="35"/>
  <c r="K3182" i="35"/>
  <c r="K3183" i="35"/>
  <c r="K3184" i="35"/>
  <c r="K3185" i="35"/>
  <c r="K3186" i="35"/>
  <c r="K3187" i="35"/>
  <c r="K3188" i="35"/>
  <c r="K3189" i="35"/>
  <c r="K3190" i="35"/>
  <c r="K3191" i="35"/>
  <c r="K3192" i="35"/>
  <c r="K3193" i="35"/>
  <c r="K3194" i="35"/>
  <c r="K3195" i="35"/>
  <c r="K3196" i="35"/>
  <c r="K3197" i="35"/>
  <c r="K3198" i="35"/>
  <c r="K3199" i="35"/>
  <c r="K3200" i="35"/>
  <c r="K3201" i="35"/>
  <c r="K3202" i="35"/>
  <c r="K3203" i="35"/>
  <c r="K3204" i="35"/>
  <c r="K3205" i="35"/>
  <c r="K3206" i="35"/>
  <c r="K3207" i="35"/>
  <c r="K3208" i="35"/>
  <c r="K3209" i="35"/>
  <c r="K3210" i="35"/>
  <c r="K3211" i="35"/>
  <c r="K3212" i="35"/>
  <c r="K3213" i="35"/>
  <c r="K3214" i="35"/>
  <c r="K3215" i="35"/>
  <c r="K3216" i="35"/>
  <c r="K3217" i="35"/>
  <c r="K3218" i="35"/>
  <c r="K3219" i="35"/>
  <c r="K3220" i="35"/>
  <c r="K3221" i="35"/>
  <c r="K3222" i="35"/>
  <c r="K3223" i="35"/>
  <c r="K3224" i="35"/>
  <c r="K3225" i="35"/>
  <c r="K3226" i="35"/>
  <c r="K3227" i="35"/>
  <c r="K3228" i="35"/>
  <c r="K3229" i="35"/>
  <c r="K3230" i="35"/>
  <c r="K3231" i="35"/>
  <c r="K3232" i="35"/>
  <c r="K3233" i="35"/>
  <c r="K3234" i="35"/>
  <c r="K3235" i="35"/>
  <c r="K3236" i="35"/>
  <c r="K3237" i="35"/>
  <c r="K3238" i="35"/>
  <c r="K3239" i="35"/>
  <c r="K3240" i="35"/>
  <c r="K3241" i="35"/>
  <c r="K3242" i="35"/>
  <c r="K3243" i="35"/>
  <c r="K3244" i="35"/>
  <c r="K3245" i="35"/>
  <c r="K3246" i="35"/>
  <c r="K3247" i="35"/>
  <c r="K3248" i="35"/>
  <c r="K3249" i="35"/>
  <c r="K3250" i="35"/>
  <c r="K3251" i="35"/>
  <c r="K3252" i="35"/>
  <c r="K3253" i="35"/>
  <c r="K3254" i="35"/>
  <c r="K3255" i="35"/>
  <c r="K3256" i="35"/>
  <c r="K3257" i="35"/>
  <c r="K3258" i="35"/>
  <c r="K3259" i="35"/>
  <c r="K3260" i="35"/>
  <c r="K3261" i="35"/>
  <c r="K3262" i="35"/>
  <c r="K3263" i="35"/>
  <c r="K3264" i="35"/>
  <c r="K3265" i="35"/>
  <c r="K3266" i="35"/>
  <c r="K3267" i="35"/>
  <c r="K3268" i="35"/>
  <c r="K3269" i="35"/>
  <c r="K3270" i="35"/>
  <c r="K3271" i="35"/>
  <c r="K3272" i="35"/>
  <c r="K3273" i="35"/>
  <c r="K3274" i="35"/>
  <c r="K3275" i="35"/>
  <c r="K3276" i="35"/>
  <c r="K3277" i="35"/>
  <c r="K3278" i="35"/>
  <c r="K3279" i="35"/>
  <c r="K3280" i="35"/>
  <c r="K3281" i="35"/>
  <c r="K3282" i="35"/>
  <c r="K3283" i="35"/>
  <c r="K3284" i="35"/>
  <c r="K3285" i="35"/>
  <c r="K3286" i="35"/>
  <c r="K3287" i="35"/>
  <c r="K3288" i="35"/>
  <c r="K3289" i="35"/>
  <c r="K3290" i="35"/>
  <c r="K3291" i="35"/>
  <c r="K3292" i="35"/>
  <c r="K3293" i="35"/>
  <c r="K3294" i="35"/>
  <c r="K3295" i="35"/>
  <c r="K3296" i="35"/>
  <c r="K3297" i="35"/>
  <c r="K3298" i="35"/>
  <c r="K3299" i="35"/>
  <c r="K3300" i="35"/>
  <c r="K3301" i="35"/>
  <c r="K3302" i="35"/>
  <c r="K3303" i="35"/>
  <c r="K3304" i="35"/>
  <c r="K3305" i="35"/>
  <c r="K3306" i="35"/>
  <c r="K3307" i="35"/>
  <c r="K3308" i="35"/>
  <c r="K3309" i="35"/>
  <c r="K3310" i="35"/>
  <c r="K3311" i="35"/>
  <c r="K3312" i="35"/>
  <c r="K3313" i="35"/>
  <c r="K3314" i="35"/>
  <c r="K3315" i="35"/>
  <c r="K3316" i="35"/>
  <c r="K3317" i="35"/>
  <c r="K3318" i="35"/>
  <c r="K3319" i="35"/>
  <c r="K3320" i="35"/>
  <c r="K3321" i="35"/>
  <c r="K3322" i="35"/>
  <c r="K3323" i="35"/>
  <c r="K3324" i="35"/>
  <c r="K3325" i="35"/>
  <c r="K3326" i="35"/>
  <c r="K3327" i="35"/>
  <c r="K3328" i="35"/>
  <c r="K3329" i="35"/>
  <c r="K3330" i="35"/>
  <c r="K3331" i="35"/>
  <c r="K3332" i="35"/>
  <c r="K3333" i="35"/>
  <c r="K3334" i="35"/>
  <c r="K3335" i="35"/>
  <c r="K3336" i="35"/>
  <c r="K3337" i="35"/>
  <c r="K3338" i="35"/>
  <c r="K3339" i="35"/>
  <c r="K3340" i="35"/>
  <c r="K3341" i="35"/>
  <c r="K3342" i="35"/>
  <c r="K3343" i="35"/>
  <c r="K3344" i="35"/>
  <c r="K3345" i="35"/>
  <c r="K3346" i="35"/>
  <c r="K3347" i="35"/>
  <c r="K3348" i="35"/>
  <c r="K3349" i="35"/>
  <c r="K3350" i="35"/>
  <c r="K3351" i="35"/>
  <c r="K3352" i="35"/>
  <c r="K3353" i="35"/>
  <c r="K3354" i="35"/>
  <c r="K3355" i="35"/>
  <c r="K3356" i="35"/>
  <c r="K3357" i="35"/>
  <c r="K3358" i="35"/>
  <c r="K3359" i="35"/>
  <c r="K3360" i="35"/>
  <c r="K3361" i="35"/>
  <c r="K3362" i="35"/>
  <c r="K3363" i="35"/>
  <c r="K3364" i="35"/>
  <c r="K3365" i="35"/>
  <c r="K3366" i="35"/>
  <c r="K3367" i="35"/>
  <c r="K3368" i="35"/>
  <c r="K3369" i="35"/>
  <c r="K3370" i="35"/>
  <c r="K3371" i="35"/>
  <c r="K3372" i="35"/>
  <c r="K3373" i="35"/>
  <c r="K3374" i="35"/>
  <c r="K3375" i="35"/>
  <c r="K3376" i="35"/>
  <c r="K3" i="35"/>
  <c r="AB75" i="9" a="1"/>
  <c r="AB75" i="9" l="1"/>
  <c r="I89" i="9"/>
  <c r="K101" i="9"/>
  <c r="AA58" i="9" l="1"/>
  <c r="AA59" i="9"/>
  <c r="AA60" i="9"/>
  <c r="AA61" i="9"/>
  <c r="AA62" i="9"/>
  <c r="AA63" i="9"/>
  <c r="AA64" i="9"/>
  <c r="AA65" i="9"/>
  <c r="AA66" i="9"/>
  <c r="AA53" i="9" l="1"/>
  <c r="AA54" i="9"/>
  <c r="AA55" i="9"/>
  <c r="AA56" i="9"/>
  <c r="AA57" i="9"/>
  <c r="F105" i="9"/>
  <c r="Y17" i="9"/>
  <c r="X17" i="9"/>
  <c r="W17" i="9"/>
  <c r="V17" i="9"/>
  <c r="U17" i="9"/>
  <c r="T17" i="9"/>
  <c r="S17" i="9"/>
  <c r="R17" i="9"/>
  <c r="Q17" i="9"/>
  <c r="P17" i="9"/>
  <c r="O17" i="9"/>
  <c r="N17" i="9"/>
  <c r="Y16" i="9"/>
  <c r="X16" i="9"/>
  <c r="W16" i="9"/>
  <c r="V16" i="9"/>
  <c r="U16" i="9"/>
  <c r="T16" i="9"/>
  <c r="S16" i="9"/>
  <c r="R16" i="9"/>
  <c r="Q16" i="9"/>
  <c r="P16" i="9"/>
  <c r="O16" i="9"/>
  <c r="N16" i="9"/>
  <c r="Y14" i="9"/>
  <c r="X14" i="9"/>
  <c r="W14" i="9"/>
  <c r="V14" i="9"/>
  <c r="U14" i="9"/>
  <c r="T14" i="9"/>
  <c r="S14" i="9"/>
  <c r="R14" i="9"/>
  <c r="Q14" i="9"/>
  <c r="P14" i="9"/>
  <c r="O14" i="9"/>
  <c r="N14" i="9"/>
  <c r="Y13" i="9"/>
  <c r="X13" i="9"/>
  <c r="W13" i="9"/>
  <c r="V13" i="9"/>
  <c r="U13" i="9"/>
  <c r="T13" i="9"/>
  <c r="S13" i="9"/>
  <c r="R13" i="9"/>
  <c r="Q13" i="9"/>
  <c r="P13" i="9"/>
  <c r="O13" i="9"/>
  <c r="N13" i="9"/>
  <c r="Y12" i="9"/>
  <c r="X12" i="9"/>
  <c r="W12" i="9"/>
  <c r="V12" i="9"/>
  <c r="U12" i="9"/>
  <c r="T12" i="9"/>
  <c r="S12" i="9"/>
  <c r="R12" i="9"/>
  <c r="Q12" i="9"/>
  <c r="P12" i="9"/>
  <c r="O12" i="9"/>
  <c r="N12" i="9"/>
  <c r="Y11" i="9"/>
  <c r="X11" i="9"/>
  <c r="W11" i="9"/>
  <c r="V11" i="9"/>
  <c r="U11" i="9"/>
  <c r="T11" i="9"/>
  <c r="S11" i="9"/>
  <c r="R11" i="9"/>
  <c r="Q11" i="9"/>
  <c r="P11" i="9"/>
  <c r="O11" i="9"/>
  <c r="N11" i="9"/>
  <c r="Y10" i="9"/>
  <c r="X10" i="9"/>
  <c r="W10" i="9"/>
  <c r="V10" i="9"/>
  <c r="U10" i="9"/>
  <c r="T10" i="9"/>
  <c r="S10" i="9"/>
  <c r="R10" i="9"/>
  <c r="Q10" i="9"/>
  <c r="P10" i="9"/>
  <c r="O10" i="9"/>
  <c r="N10" i="9"/>
  <c r="Y9" i="9"/>
  <c r="X9" i="9"/>
  <c r="W9" i="9"/>
  <c r="V9" i="9"/>
  <c r="U9" i="9"/>
  <c r="T9" i="9"/>
  <c r="S9" i="9"/>
  <c r="R9" i="9"/>
  <c r="Q9" i="9"/>
  <c r="P9" i="9"/>
  <c r="O9" i="9"/>
  <c r="N9" i="9"/>
  <c r="Y7" i="9"/>
  <c r="X7" i="9"/>
  <c r="W7" i="9"/>
  <c r="V7" i="9"/>
  <c r="U7" i="9"/>
  <c r="T7" i="9"/>
  <c r="S7" i="9"/>
  <c r="R7" i="9"/>
  <c r="Q7" i="9"/>
  <c r="P7" i="9"/>
  <c r="O7" i="9"/>
  <c r="N7" i="9"/>
  <c r="Y6" i="9"/>
  <c r="X6" i="9"/>
  <c r="W6" i="9"/>
  <c r="V6" i="9"/>
  <c r="U6" i="9"/>
  <c r="T6" i="9"/>
  <c r="S6" i="9"/>
  <c r="R6" i="9"/>
  <c r="Q6" i="9"/>
  <c r="P6" i="9"/>
  <c r="O6" i="9"/>
  <c r="N6" i="9"/>
  <c r="Y5" i="9"/>
  <c r="X5" i="9"/>
  <c r="W5" i="9"/>
  <c r="V5" i="9"/>
  <c r="U5" i="9"/>
  <c r="T5" i="9"/>
  <c r="S5" i="9"/>
  <c r="R5" i="9"/>
  <c r="Q5" i="9"/>
  <c r="P5" i="9"/>
  <c r="O5" i="9"/>
  <c r="N5" i="9"/>
  <c r="X3" i="9"/>
  <c r="W3" i="9"/>
  <c r="Y3" i="9"/>
  <c r="H35" i="9"/>
  <c r="H34" i="9"/>
  <c r="H33" i="9"/>
  <c r="H32" i="9"/>
  <c r="H31" i="9"/>
  <c r="H30" i="9"/>
  <c r="H29" i="9"/>
  <c r="H28" i="9"/>
  <c r="H27" i="9"/>
  <c r="H26" i="9"/>
  <c r="H25" i="9"/>
  <c r="S3" i="9"/>
  <c r="T3" i="9"/>
  <c r="U3" i="9"/>
  <c r="V3" i="9"/>
  <c r="N3" i="9"/>
  <c r="O3" i="9"/>
  <c r="P3" i="9"/>
  <c r="Q3" i="9"/>
  <c r="R3" i="9"/>
  <c r="Z5" i="9" l="1"/>
  <c r="Z12" i="9"/>
  <c r="Z9" i="9"/>
  <c r="Z11" i="9"/>
  <c r="Z6" i="9"/>
  <c r="Z16" i="9"/>
  <c r="Z7" i="9"/>
  <c r="Z10" i="9"/>
  <c r="Z13" i="9"/>
  <c r="Z14" i="9"/>
  <c r="Z17" i="9"/>
  <c r="I38" i="9" s="1"/>
  <c r="I102" i="9" s="1"/>
  <c r="Z3" i="9"/>
  <c r="AA52" i="9"/>
  <c r="AA51" i="9"/>
  <c r="I37" i="9" l="1"/>
  <c r="I36" i="9"/>
  <c r="G67" i="9"/>
  <c r="I82" i="9"/>
  <c r="I39" i="9" l="1"/>
  <c r="I80" i="9"/>
  <c r="D4" i="36"/>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3" i="36"/>
  <c r="D82" i="9" l="1"/>
  <c r="I104" i="9"/>
  <c r="G21" i="9" l="1"/>
  <c r="B9" i="9" l="1"/>
  <c r="G9" i="9" l="1"/>
  <c r="K100" i="9" l="1"/>
  <c r="H71" i="9"/>
  <c r="I45" i="9"/>
  <c r="I77" i="9" s="1"/>
  <c r="H44" i="9"/>
  <c r="H43" i="9"/>
  <c r="H24" i="9" l="1"/>
  <c r="C5" i="9" l="1"/>
  <c r="H68" i="9" l="1"/>
  <c r="I52" i="9"/>
  <c r="I53" i="9"/>
  <c r="I54" i="9"/>
  <c r="I55" i="9"/>
  <c r="I56" i="9"/>
  <c r="I57" i="9"/>
  <c r="I58" i="9"/>
  <c r="I59" i="9"/>
  <c r="I60" i="9"/>
  <c r="I61" i="9"/>
  <c r="I62" i="9"/>
  <c r="I63" i="9"/>
  <c r="I64" i="9"/>
  <c r="I65" i="9"/>
  <c r="I66" i="9"/>
  <c r="I51" i="9"/>
  <c r="J83" i="9" l="1"/>
  <c r="B9" i="33" l="1"/>
  <c r="F9" i="33"/>
  <c r="G8" i="33"/>
  <c r="B8" i="33"/>
  <c r="G26" i="33"/>
  <c r="I69" i="9" l="1"/>
  <c r="I71" i="9" l="1"/>
  <c r="I75" i="9" s="1"/>
  <c r="I103" i="9" l="1"/>
  <c r="I105" i="9" s="1"/>
  <c r="F107" i="9" s="1"/>
  <c r="G107" i="9" s="1"/>
  <c r="I101" i="9"/>
  <c r="I100" i="9"/>
  <c r="D81" i="9"/>
  <c r="C76" i="9" a="1"/>
  <c r="F106" i="9" l="1"/>
  <c r="G106" i="9" s="1"/>
  <c r="H106" i="9"/>
  <c r="C76" i="9"/>
  <c r="I90" i="9"/>
  <c r="I108" i="9"/>
  <c r="K98" i="9"/>
  <c r="K97" i="9" s="1"/>
  <c r="G20" i="9"/>
  <c r="J82" i="9"/>
  <c r="A78" i="9" a="1"/>
  <c r="F108" i="9" l="1"/>
  <c r="A78" i="9"/>
  <c r="I109" i="9"/>
  <c r="J8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Eduardo Jiménez Serrano</author>
    <author>Maria Elena Aragon Perez</author>
    <author>Magaly Moya Lacayo</author>
  </authors>
  <commentList>
    <comment ref="A1" authorId="0" shapeId="0" xr:uid="{00000000-0006-0000-0000-000001000000}">
      <text>
        <r>
          <rPr>
            <b/>
            <sz val="9"/>
            <color indexed="81"/>
            <rFont val="Tahoma"/>
            <family val="2"/>
          </rPr>
          <t>Victor Eduardo Jiménez Serrano:</t>
        </r>
        <r>
          <rPr>
            <sz val="9"/>
            <color indexed="81"/>
            <rFont val="Tahoma"/>
            <family val="2"/>
          </rPr>
          <t xml:space="preserve">
</t>
        </r>
      </text>
    </comment>
    <comment ref="A6" authorId="0" shapeId="0" xr:uid="{9377C417-D3F3-45B5-9FFD-ECB85A3B5DCD}">
      <text>
        <r>
          <rPr>
            <sz val="9"/>
            <color indexed="81"/>
            <rFont val="Tahoma"/>
            <family val="2"/>
          </rPr>
          <t>Todos estos campos son obligatorios, si deja un campo sin llenar, será rechazada el formulario.
En caso de gastos menores en el espacio de Horario de la actividad, esto en caso de que no exista horario, deben de poner No Aplica</t>
        </r>
      </text>
    </comment>
    <comment ref="E9" authorId="0" shapeId="0" xr:uid="{11B145C3-9757-4D63-9211-93E28D9DD4CA}">
      <text>
        <r>
          <rPr>
            <b/>
            <sz val="9"/>
            <color indexed="81"/>
            <rFont val="Tahoma"/>
            <family val="2"/>
          </rPr>
          <t>Marque con X si es estudiante</t>
        </r>
      </text>
    </comment>
    <comment ref="I9" authorId="0" shapeId="0" xr:uid="{EA633749-B845-49E9-9193-BE1FEB59637F}">
      <text>
        <r>
          <rPr>
            <b/>
            <sz val="9"/>
            <color indexed="81"/>
            <rFont val="Tahoma"/>
            <family val="2"/>
          </rPr>
          <t>Marque con X sino usa tarjeta</t>
        </r>
      </text>
    </comment>
    <comment ref="D12" authorId="0" shapeId="0" xr:uid="{25A19193-60FB-4462-B2A9-9CCD29FDD59F}">
      <text>
        <r>
          <rPr>
            <sz val="9"/>
            <color indexed="81"/>
            <rFont val="Tahoma"/>
            <family val="2"/>
          </rPr>
          <t>Debe seleccionar de la lista desplegable</t>
        </r>
      </text>
    </comment>
    <comment ref="F12" authorId="0" shapeId="0" xr:uid="{A3B9711E-06E5-4B4C-B0A9-01BBEB8CB1A9}">
      <text>
        <r>
          <rPr>
            <sz val="9"/>
            <color indexed="81"/>
            <rFont val="Tahoma"/>
            <family val="2"/>
          </rPr>
          <t>Debe seleccionar de la lista desplegable</t>
        </r>
      </text>
    </comment>
    <comment ref="H12" authorId="0" shapeId="0" xr:uid="{EAC4302D-0B28-483F-90F3-F28D3C0786AA}">
      <text>
        <r>
          <rPr>
            <sz val="9"/>
            <color indexed="81"/>
            <rFont val="Tahoma"/>
            <family val="2"/>
          </rPr>
          <t>Debe seleccionar de la lista desplegable</t>
        </r>
      </text>
    </comment>
    <comment ref="C15" authorId="0" shapeId="0" xr:uid="{D2D3A5B0-5EA9-46A0-AEA5-C016B034970F}">
      <text>
        <r>
          <rPr>
            <sz val="9"/>
            <color indexed="81"/>
            <rFont val="Tahoma"/>
            <family val="2"/>
          </rPr>
          <t>Indicar la fecha de inicio del gasto, escoger en la lista desplegable</t>
        </r>
      </text>
    </comment>
    <comment ref="H15" authorId="0" shapeId="0" xr:uid="{BF3A0C06-0FCE-4E13-AED7-E4DF9DEB0F04}">
      <text>
        <r>
          <rPr>
            <sz val="9"/>
            <color indexed="81"/>
            <rFont val="Tahoma"/>
            <family val="2"/>
          </rPr>
          <t>Indicar la fecha de fin del gasto, escoger en la lista desplegable</t>
        </r>
      </text>
    </comment>
    <comment ref="A18" authorId="0" shapeId="0" xr:uid="{FC52830B-91E7-4035-92C3-7A4BD1111B88}">
      <text>
        <r>
          <rPr>
            <sz val="9"/>
            <color indexed="81"/>
            <rFont val="Tahoma"/>
            <family val="2"/>
          </rPr>
          <t>Si es gasto menor no requiere horario, indicar en el campo: NO APLICA HORARIO</t>
        </r>
      </text>
    </comment>
    <comment ref="I20" authorId="0" shapeId="0" xr:uid="{EE3B338F-CD4E-4CD8-9174-756D684FFD1C}">
      <text>
        <r>
          <rPr>
            <sz val="9"/>
            <color indexed="81"/>
            <rFont val="Tahoma"/>
            <family val="2"/>
          </rPr>
          <t>indicar la fecha de la consulta de la lista desplegable</t>
        </r>
      </text>
    </comment>
    <comment ref="I21" authorId="0" shapeId="0" xr:uid="{616B91F4-C461-4F60-AFD6-0893421CB0DC}">
      <text>
        <r>
          <rPr>
            <sz val="9"/>
            <color indexed="81"/>
            <rFont val="Tahoma"/>
            <family val="2"/>
          </rPr>
          <t>indicar la fecha de la consulta de la lista desplegable</t>
        </r>
      </text>
    </comment>
    <comment ref="I23" authorId="1" shapeId="0" xr:uid="{D8A287CD-03E9-4CB1-90A3-45B010BAA9CA}">
      <text>
        <r>
          <rPr>
            <sz val="9"/>
            <color indexed="81"/>
            <rFont val="Tahoma"/>
            <family val="2"/>
          </rPr>
          <t>Debe digitar el monto total de la(s) factura(s) en cada línea según el tipo de gasto realizado</t>
        </r>
      </text>
    </comment>
    <comment ref="I42" authorId="1" shapeId="0" xr:uid="{0C588B68-D6E3-40DF-A9FC-669714EE964A}">
      <text>
        <r>
          <rPr>
            <sz val="9"/>
            <color indexed="81"/>
            <rFont val="Tahoma"/>
            <family val="2"/>
          </rPr>
          <t>Debe digitar el monto total de la(s) factura(s) en cada línea según el tipo de gasto realizado</t>
        </r>
      </text>
    </comment>
    <comment ref="B47" authorId="1" shapeId="0" xr:uid="{75E80FEC-C37F-41F4-AD95-3C05852C9122}">
      <text>
        <r>
          <rPr>
            <sz val="9"/>
            <color indexed="81"/>
            <rFont val="Tahoma"/>
            <family val="2"/>
          </rPr>
          <t>Si va en transporte institucional, debe indicar el lugar donde se subió a la unidad; si va en transporte público indicar el lugar donde inició el viaje.</t>
        </r>
      </text>
    </comment>
    <comment ref="G47" authorId="1" shapeId="0" xr:uid="{C6A55648-BDCC-45E9-8EC2-06C9A90AF1C0}">
      <text>
        <r>
          <rPr>
            <sz val="9"/>
            <color indexed="81"/>
            <rFont val="Tahoma"/>
            <family val="2"/>
          </rPr>
          <t>Si va en transporte institucional, debe indicar el lugar donde se subió a la unidad; si va en transporte público indicar el lugar donde inició el viaje.</t>
        </r>
      </text>
    </comment>
    <comment ref="B48" authorId="2" shapeId="0" xr:uid="{892A3B97-D4A2-48DA-8D80-A71AFBF22538}">
      <text>
        <r>
          <rPr>
            <sz val="9"/>
            <color indexed="81"/>
            <rFont val="Tahoma"/>
            <family val="2"/>
          </rPr>
          <t>INDICAR LA HORA DE INICIO DE VIAJE, ESCOGER EN LA LISTA DESPLEGABLES</t>
        </r>
      </text>
    </comment>
    <comment ref="G48" authorId="2" shapeId="0" xr:uid="{933C3A53-575D-4C72-A371-9954F86E0F3D}">
      <text>
        <r>
          <rPr>
            <sz val="9"/>
            <color indexed="81"/>
            <rFont val="Tahoma"/>
            <family val="2"/>
          </rPr>
          <t>INDICAR LA HORA DE LLEGADA DE LA GIRA, ESCOGER EN LA LISTA DESPLEGABLES</t>
        </r>
      </text>
    </comment>
    <comment ref="F49" authorId="0" shapeId="0" xr:uid="{9F284F30-2843-41C8-B09F-964D113BF6BF}">
      <text>
        <r>
          <rPr>
            <sz val="9"/>
            <color indexed="81"/>
            <rFont val="Tahoma"/>
            <family val="2"/>
          </rPr>
          <t>INDICAR LA FECHA DE INICIO DE GIRA, ESCOGER EN LA LISTA DESPLEGABLES</t>
        </r>
      </text>
    </comment>
    <comment ref="A51" authorId="2" shapeId="0" xr:uid="{499E07B0-6F53-412E-95BE-E4F4FF6DBBFA}">
      <text>
        <r>
          <rPr>
            <sz val="9"/>
            <color indexed="81"/>
            <rFont val="Tahoma"/>
            <family val="2"/>
          </rPr>
          <t xml:space="preserve">Indicar el lugar visitado de la lista de desplegables
</t>
        </r>
      </text>
    </comment>
    <comment ref="B51" authorId="0" shapeId="0" xr:uid="{4369E47C-C571-4679-939E-655608C53B53}">
      <text>
        <r>
          <rPr>
            <sz val="9"/>
            <color indexed="81"/>
            <rFont val="Tahoma"/>
            <family val="2"/>
          </rPr>
          <t>Indicar la fecha de llegada o salida del lugar de destino, escoger en lista desplegable</t>
        </r>
      </text>
    </comment>
    <comment ref="C51" authorId="2" shapeId="0" xr:uid="{78C275BD-D5B1-432A-9A7A-B315DFEDEDF9}">
      <text>
        <r>
          <rPr>
            <sz val="9"/>
            <color indexed="81"/>
            <rFont val="Tahoma"/>
            <family val="2"/>
          </rPr>
          <t>Indicar la hora de llegada al lugar de destino, escoger en lista desplegable</t>
        </r>
      </text>
    </comment>
    <comment ref="D51" authorId="2" shapeId="0" xr:uid="{00000000-0006-0000-0000-000005000000}">
      <text>
        <r>
          <rPr>
            <sz val="9"/>
            <color indexed="81"/>
            <rFont val="Tahoma"/>
            <family val="2"/>
          </rPr>
          <t>Indicar la hora de salida del lugar de destino, escoger en lista desplegable</t>
        </r>
      </text>
    </comment>
    <comment ref="E51" authorId="2" shapeId="0" xr:uid="{E5B5CD07-7F26-4F09-B4AA-918E9A70D2AB}">
      <text>
        <r>
          <rPr>
            <sz val="9"/>
            <color indexed="81"/>
            <rFont val="Tahoma"/>
            <family val="2"/>
          </rPr>
          <t xml:space="preserve">INDICAR LA TARIFA APROBADA DEL DESAYUNO </t>
        </r>
      </text>
    </comment>
    <comment ref="F51" authorId="2" shapeId="0" xr:uid="{DD22BF2B-F593-4BF3-9E0B-B0B493F8F325}">
      <text>
        <r>
          <rPr>
            <sz val="9"/>
            <color indexed="81"/>
            <rFont val="Tahoma"/>
            <family val="2"/>
          </rPr>
          <t>INDICAR LA TARIFA APROBADA DEL ALMUEZO</t>
        </r>
      </text>
    </comment>
    <comment ref="G51" authorId="2" shapeId="0" xr:uid="{06D7D3CF-3B2C-4652-8AC5-A337DA6F7E5F}">
      <text>
        <r>
          <rPr>
            <sz val="9"/>
            <color indexed="81"/>
            <rFont val="Tahoma"/>
            <family val="2"/>
          </rPr>
          <t>INDICAR LA TARIFA APROBADA DEL ALMUEZO</t>
        </r>
      </text>
    </comment>
    <comment ref="H51" authorId="2" shapeId="0" xr:uid="{0C844294-FF70-4054-B818-07A5C4BFBBCD}">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2" authorId="2" shapeId="0" xr:uid="{F489D1EF-889C-47DC-90B7-0F8976919E96}">
      <text>
        <r>
          <rPr>
            <sz val="9"/>
            <color indexed="81"/>
            <rFont val="Tahoma"/>
            <family val="2"/>
          </rPr>
          <t xml:space="preserve">Indicar el lugar visitado de la lista de desplegables
</t>
        </r>
      </text>
    </comment>
    <comment ref="B52" authorId="0" shapeId="0" xr:uid="{2E256C14-3F72-46F4-8FD0-BE5505FC15AD}">
      <text>
        <r>
          <rPr>
            <sz val="9"/>
            <color indexed="81"/>
            <rFont val="Tahoma"/>
            <family val="2"/>
          </rPr>
          <t>Indicar la fecha de llegada o salida del lugar de destino, escoger en lista desplegable</t>
        </r>
      </text>
    </comment>
    <comment ref="C52" authorId="2" shapeId="0" xr:uid="{CDE92EDE-14F6-485B-AC8D-EB344E89A010}">
      <text>
        <r>
          <rPr>
            <sz val="9"/>
            <color indexed="81"/>
            <rFont val="Tahoma"/>
            <family val="2"/>
          </rPr>
          <t>Indicar la hora de llegada al lugar de destino, escoger en lista desplegable</t>
        </r>
      </text>
    </comment>
    <comment ref="D52" authorId="2" shapeId="0" xr:uid="{C72C7986-BC79-41E8-A525-AC54C6844FDD}">
      <text>
        <r>
          <rPr>
            <sz val="9"/>
            <color indexed="81"/>
            <rFont val="Tahoma"/>
            <family val="2"/>
          </rPr>
          <t>Indicar la hora de salida del lugar de destino, escoger en lista desplegable</t>
        </r>
      </text>
    </comment>
    <comment ref="E52" authorId="2" shapeId="0" xr:uid="{08A9B297-0178-46EF-9F9E-061A7B8BF865}">
      <text>
        <r>
          <rPr>
            <sz val="9"/>
            <color indexed="81"/>
            <rFont val="Tahoma"/>
            <family val="2"/>
          </rPr>
          <t xml:space="preserve">INDICAR LA TARIFA APROBADA DEL DESAYUNO </t>
        </r>
      </text>
    </comment>
    <comment ref="F52" authorId="2" shapeId="0" xr:uid="{A65A42C8-D0EA-4C00-9AA4-A99AC914D9F4}">
      <text>
        <r>
          <rPr>
            <sz val="9"/>
            <color indexed="81"/>
            <rFont val="Tahoma"/>
            <family val="2"/>
          </rPr>
          <t>INDICAR LA TARIFA APROBADA DEL ALMUEZO</t>
        </r>
      </text>
    </comment>
    <comment ref="G52" authorId="2" shapeId="0" xr:uid="{BF3E3BF9-0235-47F3-B398-076CFEBDF8CC}">
      <text>
        <r>
          <rPr>
            <sz val="9"/>
            <color indexed="81"/>
            <rFont val="Tahoma"/>
            <family val="2"/>
          </rPr>
          <t>INDICAR LA TARIFA APROBADA DEL CENA</t>
        </r>
      </text>
    </comment>
    <comment ref="H52" authorId="2" shapeId="0" xr:uid="{9F013FF2-7ABB-408A-8E83-F3D02E169951}">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3" authorId="2" shapeId="0" xr:uid="{B2991429-41A2-432F-92F4-D34691E648F3}">
      <text>
        <r>
          <rPr>
            <sz val="9"/>
            <color indexed="81"/>
            <rFont val="Tahoma"/>
            <family val="2"/>
          </rPr>
          <t xml:space="preserve">Indicar el lugar visitado de la lista de desplegables
</t>
        </r>
      </text>
    </comment>
    <comment ref="B53" authorId="0" shapeId="0" xr:uid="{2E99C05F-0627-4973-B79F-CEE40FFC55AE}">
      <text>
        <r>
          <rPr>
            <sz val="9"/>
            <color indexed="81"/>
            <rFont val="Tahoma"/>
            <family val="2"/>
          </rPr>
          <t>Indicar la fecha de llegada o salida del lugar de destino, escoger en lista desplegable</t>
        </r>
      </text>
    </comment>
    <comment ref="C53" authorId="2" shapeId="0" xr:uid="{F7283EAF-D215-4F9F-A7E8-C112C5A3802A}">
      <text>
        <r>
          <rPr>
            <sz val="9"/>
            <color indexed="81"/>
            <rFont val="Tahoma"/>
            <family val="2"/>
          </rPr>
          <t>Indicar la hora de llegada al lugar de destino, escoger en lista desplegable</t>
        </r>
      </text>
    </comment>
    <comment ref="D53" authorId="2" shapeId="0" xr:uid="{D150D1E0-5A2A-44DC-B45B-9B55F0DB7887}">
      <text>
        <r>
          <rPr>
            <sz val="9"/>
            <color indexed="81"/>
            <rFont val="Tahoma"/>
            <family val="2"/>
          </rPr>
          <t>Indicar la hora de salida del lugar de destino, escoger en lista desplegable</t>
        </r>
      </text>
    </comment>
    <comment ref="E53" authorId="2" shapeId="0" xr:uid="{74E75E48-87F1-49E2-8011-25799B955A6F}">
      <text>
        <r>
          <rPr>
            <sz val="9"/>
            <color indexed="81"/>
            <rFont val="Tahoma"/>
            <family val="2"/>
          </rPr>
          <t xml:space="preserve">INDICAR LA TARIFA APROBADA DEL DESAYUNO </t>
        </r>
      </text>
    </comment>
    <comment ref="F53" authorId="2" shapeId="0" xr:uid="{73E16EFC-BB58-4A3E-98D3-6860D3A07987}">
      <text>
        <r>
          <rPr>
            <sz val="9"/>
            <color indexed="81"/>
            <rFont val="Tahoma"/>
            <family val="2"/>
          </rPr>
          <t>INDICAR LA TARIFA APROBADA DEL ALMUEZO</t>
        </r>
      </text>
    </comment>
    <comment ref="G53" authorId="2" shapeId="0" xr:uid="{F231ED34-1E2D-413E-BFD4-45369603A934}">
      <text>
        <r>
          <rPr>
            <sz val="9"/>
            <color indexed="81"/>
            <rFont val="Tahoma"/>
            <family val="2"/>
          </rPr>
          <t>INDICAR LA TARIFA APROBADA DEL CENA</t>
        </r>
      </text>
    </comment>
    <comment ref="H53" authorId="2" shapeId="0" xr:uid="{A2E68AF7-104C-4D33-9C34-5B631D7D955D}">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4" authorId="2" shapeId="0" xr:uid="{8B01F98D-4BFB-492F-B3AA-103A533333CF}">
      <text>
        <r>
          <rPr>
            <sz val="9"/>
            <color indexed="81"/>
            <rFont val="Tahoma"/>
            <family val="2"/>
          </rPr>
          <t xml:space="preserve">Indicar el lugar visitado de la lista de desplegables
</t>
        </r>
      </text>
    </comment>
    <comment ref="B54" authorId="0" shapeId="0" xr:uid="{45186E35-2C89-4C51-B2DE-755691396521}">
      <text>
        <r>
          <rPr>
            <sz val="9"/>
            <color indexed="81"/>
            <rFont val="Tahoma"/>
            <family val="2"/>
          </rPr>
          <t>Indicar la fecha de llegada o salida del lugar de destino, escoger en lista desplegable</t>
        </r>
      </text>
    </comment>
    <comment ref="C54" authorId="2" shapeId="0" xr:uid="{73BCB9FF-8258-4BE9-B0E7-56BB91ABEC6E}">
      <text>
        <r>
          <rPr>
            <sz val="9"/>
            <color indexed="81"/>
            <rFont val="Tahoma"/>
            <family val="2"/>
          </rPr>
          <t>Indicar la hora de llegada al lugar de destino, escoger en lista desplegable</t>
        </r>
      </text>
    </comment>
    <comment ref="D54" authorId="2" shapeId="0" xr:uid="{49D25543-883D-46DC-9E63-FED2718A946F}">
      <text>
        <r>
          <rPr>
            <sz val="9"/>
            <color indexed="81"/>
            <rFont val="Tahoma"/>
            <family val="2"/>
          </rPr>
          <t>Indicar la hora de salida del lugar de destino, escoger en lista desplegable</t>
        </r>
      </text>
    </comment>
    <comment ref="E54" authorId="2" shapeId="0" xr:uid="{AED1E25A-2F24-4C89-BB62-7253AE4EE516}">
      <text>
        <r>
          <rPr>
            <sz val="9"/>
            <color indexed="81"/>
            <rFont val="Tahoma"/>
            <family val="2"/>
          </rPr>
          <t xml:space="preserve">INDICAR LA TARIFA APROBADA DEL DESAYUNO </t>
        </r>
      </text>
    </comment>
    <comment ref="F54" authorId="2" shapeId="0" xr:uid="{23FC8858-07DE-4029-A35F-7577FDFC2E05}">
      <text>
        <r>
          <rPr>
            <sz val="9"/>
            <color indexed="81"/>
            <rFont val="Tahoma"/>
            <family val="2"/>
          </rPr>
          <t>INDICAR LA TARIFA APROBADA DEL ALMUEZO</t>
        </r>
      </text>
    </comment>
    <comment ref="G54" authorId="2" shapeId="0" xr:uid="{ED4F3B18-7856-49E0-A796-AFD4AC7EC0BE}">
      <text>
        <r>
          <rPr>
            <sz val="9"/>
            <color indexed="81"/>
            <rFont val="Tahoma"/>
            <family val="2"/>
          </rPr>
          <t>INDICAR LA TARIFA APROBADA DEL CENA</t>
        </r>
      </text>
    </comment>
    <comment ref="H54" authorId="2" shapeId="0" xr:uid="{B8E844AC-D6EF-43CB-9C35-552B1C295C6B}">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5" authorId="2" shapeId="0" xr:uid="{26EAD469-0659-4C99-A778-D76680BEF6AC}">
      <text>
        <r>
          <rPr>
            <sz val="9"/>
            <color indexed="81"/>
            <rFont val="Tahoma"/>
            <family val="2"/>
          </rPr>
          <t xml:space="preserve">Indicar el lugar visitado de la lista de desplegables
</t>
        </r>
      </text>
    </comment>
    <comment ref="B55" authorId="0" shapeId="0" xr:uid="{B5707614-5221-4C01-8B59-ECF736A5071B}">
      <text>
        <r>
          <rPr>
            <sz val="9"/>
            <color indexed="81"/>
            <rFont val="Tahoma"/>
            <family val="2"/>
          </rPr>
          <t>Indicar la fecha de llegada o salida del lugar de destino, escoger en lista desplegable</t>
        </r>
      </text>
    </comment>
    <comment ref="C55" authorId="2" shapeId="0" xr:uid="{517082C3-A0B5-493C-8D22-E373CA50911F}">
      <text>
        <r>
          <rPr>
            <sz val="9"/>
            <color indexed="81"/>
            <rFont val="Tahoma"/>
            <family val="2"/>
          </rPr>
          <t>Indicar la hora de llegada al lugar de destino, escoger en lista desplegable</t>
        </r>
      </text>
    </comment>
    <comment ref="D55" authorId="2" shapeId="0" xr:uid="{DA400818-381A-4245-B8E5-85D21E62A275}">
      <text>
        <r>
          <rPr>
            <sz val="9"/>
            <color indexed="81"/>
            <rFont val="Tahoma"/>
            <family val="2"/>
          </rPr>
          <t>Indicar la hora de salida del lugar de destino, escoger en lista desplegable</t>
        </r>
      </text>
    </comment>
    <comment ref="E55" authorId="2" shapeId="0" xr:uid="{938E7BC7-5329-4561-8F31-810EF4980638}">
      <text>
        <r>
          <rPr>
            <sz val="9"/>
            <color indexed="81"/>
            <rFont val="Tahoma"/>
            <family val="2"/>
          </rPr>
          <t xml:space="preserve">INDICAR LA TARIFA APROBADA DEL DESAYUNO </t>
        </r>
      </text>
    </comment>
    <comment ref="F55" authorId="2" shapeId="0" xr:uid="{88958B05-975F-463E-B585-AC3DC4AC5887}">
      <text>
        <r>
          <rPr>
            <sz val="9"/>
            <color indexed="81"/>
            <rFont val="Tahoma"/>
            <family val="2"/>
          </rPr>
          <t>INDICAR LA TARIFA APROBADA DEL ALMUEZO</t>
        </r>
      </text>
    </comment>
    <comment ref="G55" authorId="2" shapeId="0" xr:uid="{0E728A50-0C74-4CDA-8333-1994A68C4776}">
      <text>
        <r>
          <rPr>
            <sz val="9"/>
            <color indexed="81"/>
            <rFont val="Tahoma"/>
            <family val="2"/>
          </rPr>
          <t>INDICAR LA TARIFA APROBADA DEL CENA</t>
        </r>
      </text>
    </comment>
    <comment ref="H55" authorId="2" shapeId="0" xr:uid="{F7081871-0F64-45F5-9618-0216CCB7ED8E}">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6" authorId="2" shapeId="0" xr:uid="{7E9A5F8C-3EEA-49A5-BE64-BD3399692F21}">
      <text>
        <r>
          <rPr>
            <sz val="9"/>
            <color indexed="81"/>
            <rFont val="Tahoma"/>
            <family val="2"/>
          </rPr>
          <t xml:space="preserve">Indicar el lugar visitado de la lista de desplegables
</t>
        </r>
      </text>
    </comment>
    <comment ref="B56" authorId="0" shapeId="0" xr:uid="{2573C951-991F-4046-A199-47E2523592D4}">
      <text>
        <r>
          <rPr>
            <sz val="9"/>
            <color indexed="81"/>
            <rFont val="Tahoma"/>
            <family val="2"/>
          </rPr>
          <t>Indicar la fecha de llegada o salida del lugar de destino, escoger en lista desplegable</t>
        </r>
      </text>
    </comment>
    <comment ref="C56" authorId="2" shapeId="0" xr:uid="{A8F6606F-5AF4-4DE8-913A-632F0038A263}">
      <text>
        <r>
          <rPr>
            <sz val="9"/>
            <color indexed="81"/>
            <rFont val="Tahoma"/>
            <family val="2"/>
          </rPr>
          <t>Indicar la hora de llegada al lugar de destino, escoger en lista desplegable</t>
        </r>
      </text>
    </comment>
    <comment ref="D56" authorId="2" shapeId="0" xr:uid="{B041A27A-0414-4A22-B95A-3F41DC8FB1BA}">
      <text>
        <r>
          <rPr>
            <sz val="9"/>
            <color indexed="81"/>
            <rFont val="Tahoma"/>
            <family val="2"/>
          </rPr>
          <t>Indicar la hora de salida del lugar de destino, escoger en lista desplegable</t>
        </r>
      </text>
    </comment>
    <comment ref="E56" authorId="2" shapeId="0" xr:uid="{95AD309F-2E15-498F-A815-A34F3694399A}">
      <text>
        <r>
          <rPr>
            <sz val="9"/>
            <color indexed="81"/>
            <rFont val="Tahoma"/>
            <family val="2"/>
          </rPr>
          <t xml:space="preserve">INDICAR LA TARIFA APROBADA DEL DESAYUNO </t>
        </r>
      </text>
    </comment>
    <comment ref="F56" authorId="2" shapeId="0" xr:uid="{00CB9B1F-7F15-4A94-8AA3-6A742CB7DE3E}">
      <text>
        <r>
          <rPr>
            <sz val="9"/>
            <color indexed="81"/>
            <rFont val="Tahoma"/>
            <family val="2"/>
          </rPr>
          <t>INDICAR LA TARIFA APROBADA DEL ALMUEZO</t>
        </r>
      </text>
    </comment>
    <comment ref="G56" authorId="2" shapeId="0" xr:uid="{FE3C47D0-11C5-448B-8DAB-DD15072FCF39}">
      <text>
        <r>
          <rPr>
            <sz val="9"/>
            <color indexed="81"/>
            <rFont val="Tahoma"/>
            <family val="2"/>
          </rPr>
          <t>INDICAR LA TARIFA APROBADA DEL CENA</t>
        </r>
      </text>
    </comment>
    <comment ref="H56" authorId="2" shapeId="0" xr:uid="{CCC18A1E-42DA-42C5-841F-3F5BA5630870}">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7" authorId="2" shapeId="0" xr:uid="{D456F3A0-0336-42B1-ABC8-7BB90DFCE966}">
      <text>
        <r>
          <rPr>
            <sz val="9"/>
            <color indexed="81"/>
            <rFont val="Tahoma"/>
            <family val="2"/>
          </rPr>
          <t xml:space="preserve">Indicar el lugar visitado de la lista de desplegables
</t>
        </r>
      </text>
    </comment>
    <comment ref="B57" authorId="0" shapeId="0" xr:uid="{1A8670F0-43A9-4938-9648-48DA73D51CF0}">
      <text>
        <r>
          <rPr>
            <sz val="9"/>
            <color indexed="81"/>
            <rFont val="Tahoma"/>
            <family val="2"/>
          </rPr>
          <t>Indicar la fecha de llegada o salida del lugar de destino, escoger en lista desplegable</t>
        </r>
      </text>
    </comment>
    <comment ref="C57" authorId="2" shapeId="0" xr:uid="{6E71273B-3E40-4D46-845F-F5B918C51385}">
      <text>
        <r>
          <rPr>
            <sz val="9"/>
            <color indexed="81"/>
            <rFont val="Tahoma"/>
            <family val="2"/>
          </rPr>
          <t>Indicar la hora de llegada al lugar de destino, escoger en lista desplegable</t>
        </r>
      </text>
    </comment>
    <comment ref="D57" authorId="2" shapeId="0" xr:uid="{B8406EB1-3DB1-4A9F-9113-73F93CEAD595}">
      <text>
        <r>
          <rPr>
            <sz val="9"/>
            <color indexed="81"/>
            <rFont val="Tahoma"/>
            <family val="2"/>
          </rPr>
          <t>Indicar la hora de salida del lugar de destino, escoger en lista desplegable</t>
        </r>
      </text>
    </comment>
    <comment ref="E57" authorId="2" shapeId="0" xr:uid="{2260C3FA-DBF8-4322-87A0-C701465CFE51}">
      <text>
        <r>
          <rPr>
            <sz val="9"/>
            <color indexed="81"/>
            <rFont val="Tahoma"/>
            <family val="2"/>
          </rPr>
          <t xml:space="preserve">INDICAR LA TARIFA APROBADA DEL DESAYUNO </t>
        </r>
      </text>
    </comment>
    <comment ref="F57" authorId="2" shapeId="0" xr:uid="{68886D99-FB74-4F04-889D-9FE82BF8E49F}">
      <text>
        <r>
          <rPr>
            <sz val="9"/>
            <color indexed="81"/>
            <rFont val="Tahoma"/>
            <family val="2"/>
          </rPr>
          <t>INDICAR LA TARIFA APROBADA DEL ALMUEZO</t>
        </r>
      </text>
    </comment>
    <comment ref="G57" authorId="2" shapeId="0" xr:uid="{741DC363-2B4B-4129-AC05-9C561E0D8603}">
      <text>
        <r>
          <rPr>
            <sz val="9"/>
            <color indexed="81"/>
            <rFont val="Tahoma"/>
            <family val="2"/>
          </rPr>
          <t>INDICAR LA TARIFA APROBADA DEL CENA</t>
        </r>
      </text>
    </comment>
    <comment ref="H57" authorId="2" shapeId="0" xr:uid="{318A9148-C9EE-4D7D-A7CA-36B7C89C456C}">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8" authorId="2" shapeId="0" xr:uid="{B8D3B099-A588-4D3C-A8B5-6B407ED19F22}">
      <text>
        <r>
          <rPr>
            <sz val="9"/>
            <color indexed="81"/>
            <rFont val="Tahoma"/>
            <family val="2"/>
          </rPr>
          <t xml:space="preserve">Indicar el lugar visitado de la lista de desplegables
</t>
        </r>
      </text>
    </comment>
    <comment ref="B58" authorId="0" shapeId="0" xr:uid="{9196EA38-9B01-485F-A282-7FD911724057}">
      <text>
        <r>
          <rPr>
            <sz val="9"/>
            <color indexed="81"/>
            <rFont val="Tahoma"/>
            <family val="2"/>
          </rPr>
          <t>Indicar la fecha de llegada o salida del lugar de destino, escoger en lista desplegable</t>
        </r>
      </text>
    </comment>
    <comment ref="C58" authorId="2" shapeId="0" xr:uid="{8B6C4E6F-A385-4CA1-8DC0-CCD8266930BC}">
      <text>
        <r>
          <rPr>
            <sz val="9"/>
            <color indexed="81"/>
            <rFont val="Tahoma"/>
            <family val="2"/>
          </rPr>
          <t>Indicar la hora de llegada al lugar de destino, escoger en lista desplegable</t>
        </r>
      </text>
    </comment>
    <comment ref="D58" authorId="2" shapeId="0" xr:uid="{4DAA90C1-05FB-4B18-B0C2-7876F93AB71C}">
      <text>
        <r>
          <rPr>
            <sz val="9"/>
            <color indexed="81"/>
            <rFont val="Tahoma"/>
            <family val="2"/>
          </rPr>
          <t>Indicar la hora de salida del lugar de destino, escoger en lista desplegable</t>
        </r>
      </text>
    </comment>
    <comment ref="E58" authorId="2" shapeId="0" xr:uid="{E0C6647B-8CC1-403F-A2DF-761F518BC632}">
      <text>
        <r>
          <rPr>
            <sz val="9"/>
            <color indexed="81"/>
            <rFont val="Tahoma"/>
            <family val="2"/>
          </rPr>
          <t xml:space="preserve">INDICAR LA TARIFA APROBADA DEL DESAYUNO </t>
        </r>
      </text>
    </comment>
    <comment ref="F58" authorId="2" shapeId="0" xr:uid="{49829958-1A68-4EA8-BFBB-FC55BBE34F98}">
      <text>
        <r>
          <rPr>
            <sz val="9"/>
            <color indexed="81"/>
            <rFont val="Tahoma"/>
            <family val="2"/>
          </rPr>
          <t>INDICAR LA TARIFA APROBADA DEL ALMUEZO</t>
        </r>
      </text>
    </comment>
    <comment ref="G58" authorId="2" shapeId="0" xr:uid="{6501E80B-E0D1-4FFE-8BBC-70FFBB614C07}">
      <text>
        <r>
          <rPr>
            <sz val="9"/>
            <color indexed="81"/>
            <rFont val="Tahoma"/>
            <family val="2"/>
          </rPr>
          <t>INDICAR LA TARIFA APROBADA DEL CENA</t>
        </r>
      </text>
    </comment>
    <comment ref="H58" authorId="2" shapeId="0" xr:uid="{5D59AA24-2A15-43AF-8C8F-B797972C6EF6}">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59" authorId="2" shapeId="0" xr:uid="{A2767674-C89E-47AA-9D87-4CC688F68105}">
      <text>
        <r>
          <rPr>
            <sz val="9"/>
            <color indexed="81"/>
            <rFont val="Tahoma"/>
            <family val="2"/>
          </rPr>
          <t xml:space="preserve">Indicar el lugar visitado de la lista de desplegables
</t>
        </r>
      </text>
    </comment>
    <comment ref="B59" authorId="0" shapeId="0" xr:uid="{FA7AF54F-FC82-482F-972C-0A9A5983D2A9}">
      <text>
        <r>
          <rPr>
            <sz val="9"/>
            <color indexed="81"/>
            <rFont val="Tahoma"/>
            <family val="2"/>
          </rPr>
          <t>Indicar la fecha de llegada o salida del lugar de destino, escoger en lista desplegable</t>
        </r>
      </text>
    </comment>
    <comment ref="C59" authorId="2" shapeId="0" xr:uid="{BD4167A7-7200-4EAB-870B-B74058D24E59}">
      <text>
        <r>
          <rPr>
            <sz val="9"/>
            <color indexed="81"/>
            <rFont val="Tahoma"/>
            <family val="2"/>
          </rPr>
          <t>Indicar la hora de llegada al lugar de destino, escoger en lista desplegable</t>
        </r>
      </text>
    </comment>
    <comment ref="D59" authorId="2" shapeId="0" xr:uid="{79679330-7F39-499E-8A72-2DF50D625531}">
      <text>
        <r>
          <rPr>
            <sz val="9"/>
            <color indexed="81"/>
            <rFont val="Tahoma"/>
            <family val="2"/>
          </rPr>
          <t>Indicar la hora de salida del lugar de destino, escoger en lista desplegable</t>
        </r>
      </text>
    </comment>
    <comment ref="E59" authorId="2" shapeId="0" xr:uid="{8CDDCCE3-6FD1-4AFE-B8AE-7BA9714F8021}">
      <text>
        <r>
          <rPr>
            <sz val="9"/>
            <color indexed="81"/>
            <rFont val="Tahoma"/>
            <family val="2"/>
          </rPr>
          <t xml:space="preserve">INDICAR LA TARIFA APROBADA DEL DESAYUNO </t>
        </r>
      </text>
    </comment>
    <comment ref="F59" authorId="2" shapeId="0" xr:uid="{D5B45E1B-81A1-44CA-BC2F-3A341BC95080}">
      <text>
        <r>
          <rPr>
            <sz val="9"/>
            <color indexed="81"/>
            <rFont val="Tahoma"/>
            <family val="2"/>
          </rPr>
          <t>INDICAR LA TARIFA APROBADA DEL ALMUEZO</t>
        </r>
      </text>
    </comment>
    <comment ref="G59" authorId="2" shapeId="0" xr:uid="{5ED0F6A8-D98A-4B00-B4C6-8EF4B715D8DC}">
      <text>
        <r>
          <rPr>
            <sz val="9"/>
            <color indexed="81"/>
            <rFont val="Tahoma"/>
            <family val="2"/>
          </rPr>
          <t>INDICAR LA TARIFA APROBADA DEL CENA</t>
        </r>
      </text>
    </comment>
    <comment ref="H59" authorId="2" shapeId="0" xr:uid="{D130B1AC-31CF-4C16-B2FD-C1E602886E19}">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0" authorId="2" shapeId="0" xr:uid="{5A7F2F61-7985-42F3-9AA0-EE43ADF18BD0}">
      <text>
        <r>
          <rPr>
            <sz val="9"/>
            <color indexed="81"/>
            <rFont val="Tahoma"/>
            <family val="2"/>
          </rPr>
          <t xml:space="preserve">Indicar el lugar visitado de la lista de desplegables
</t>
        </r>
      </text>
    </comment>
    <comment ref="B60" authorId="0" shapeId="0" xr:uid="{3F7FB6D5-3D16-44C1-933F-BFDAD6280618}">
      <text>
        <r>
          <rPr>
            <sz val="9"/>
            <color indexed="81"/>
            <rFont val="Tahoma"/>
            <family val="2"/>
          </rPr>
          <t>Indicar la fecha de llegada o salida del lugar de destino, escoger en lista desplegable</t>
        </r>
      </text>
    </comment>
    <comment ref="C60" authorId="2" shapeId="0" xr:uid="{AC749F79-1723-4036-ADE1-27261496EAC3}">
      <text>
        <r>
          <rPr>
            <sz val="9"/>
            <color indexed="81"/>
            <rFont val="Tahoma"/>
            <family val="2"/>
          </rPr>
          <t>Indicar la hora de llegada al lugar de destino, escoger en lista desplegable</t>
        </r>
      </text>
    </comment>
    <comment ref="D60" authorId="2" shapeId="0" xr:uid="{1A88FE2B-EB7C-43BE-823B-9164AC1D2730}">
      <text>
        <r>
          <rPr>
            <sz val="9"/>
            <color indexed="81"/>
            <rFont val="Tahoma"/>
            <family val="2"/>
          </rPr>
          <t>Indicar la hora de salida del lugar de destino, escoger en lista desplegable</t>
        </r>
      </text>
    </comment>
    <comment ref="E60" authorId="2" shapeId="0" xr:uid="{13F23723-557E-4962-8A41-6884EE1E31AB}">
      <text>
        <r>
          <rPr>
            <sz val="9"/>
            <color indexed="81"/>
            <rFont val="Tahoma"/>
            <family val="2"/>
          </rPr>
          <t xml:space="preserve">INDICAR LA TARIFA APROBADA DEL DESAYUNO </t>
        </r>
      </text>
    </comment>
    <comment ref="F60" authorId="2" shapeId="0" xr:uid="{3897C29A-535B-4F82-AB6B-6E32626440B2}">
      <text>
        <r>
          <rPr>
            <sz val="9"/>
            <color indexed="81"/>
            <rFont val="Tahoma"/>
            <family val="2"/>
          </rPr>
          <t>INDICAR LA TARIFA APROBADA DEL ALMUEZO</t>
        </r>
      </text>
    </comment>
    <comment ref="G60" authorId="2" shapeId="0" xr:uid="{8874CF92-A977-403F-BA99-4890EB673AEA}">
      <text>
        <r>
          <rPr>
            <sz val="9"/>
            <color indexed="81"/>
            <rFont val="Tahoma"/>
            <family val="2"/>
          </rPr>
          <t>INDICAR LA TARIFA APROBADA DEL CENA</t>
        </r>
      </text>
    </comment>
    <comment ref="H60" authorId="2" shapeId="0" xr:uid="{0998DE99-B450-434F-A7AF-22C9B013AE7A}">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1" authorId="2" shapeId="0" xr:uid="{0A0666BA-5DAA-4167-8FDE-19F4255B6A1B}">
      <text>
        <r>
          <rPr>
            <sz val="9"/>
            <color indexed="81"/>
            <rFont val="Tahoma"/>
            <family val="2"/>
          </rPr>
          <t xml:space="preserve">Indicar el lugar visitado de la lista de desplegables
</t>
        </r>
      </text>
    </comment>
    <comment ref="B61" authorId="0" shapeId="0" xr:uid="{F806398B-03C1-417C-944D-C219C3C9CE62}">
      <text>
        <r>
          <rPr>
            <sz val="9"/>
            <color indexed="81"/>
            <rFont val="Tahoma"/>
            <family val="2"/>
          </rPr>
          <t>Indicar la fecha de llegada o salida del lugar de destino, escoger en lista desplegable</t>
        </r>
      </text>
    </comment>
    <comment ref="C61" authorId="2" shapeId="0" xr:uid="{203B6ADE-5A4D-4270-8E4F-9AAA1E7E3FE4}">
      <text>
        <r>
          <rPr>
            <sz val="9"/>
            <color indexed="81"/>
            <rFont val="Tahoma"/>
            <family val="2"/>
          </rPr>
          <t>Indicar la hora de llegada al lugar de destino, escoger en lista desplegable</t>
        </r>
      </text>
    </comment>
    <comment ref="D61" authorId="2" shapeId="0" xr:uid="{D6494264-B42E-49D8-B84E-F08231E74BB9}">
      <text>
        <r>
          <rPr>
            <sz val="9"/>
            <color indexed="81"/>
            <rFont val="Tahoma"/>
            <family val="2"/>
          </rPr>
          <t>Indicar la hora de salida del lugar de destino, escoger en lista desplegable</t>
        </r>
      </text>
    </comment>
    <comment ref="E61" authorId="2" shapeId="0" xr:uid="{11DF58E3-29DE-485C-B66E-8C94D0031EEB}">
      <text>
        <r>
          <rPr>
            <sz val="9"/>
            <color indexed="81"/>
            <rFont val="Tahoma"/>
            <family val="2"/>
          </rPr>
          <t xml:space="preserve">INDICAR LA TARIFA APROBADA DEL DESAYUNO </t>
        </r>
      </text>
    </comment>
    <comment ref="F61" authorId="2" shapeId="0" xr:uid="{DFF707D8-024A-49E2-BAF2-E11047E9EA3D}">
      <text>
        <r>
          <rPr>
            <sz val="9"/>
            <color indexed="81"/>
            <rFont val="Tahoma"/>
            <family val="2"/>
          </rPr>
          <t>INDICAR LA TARIFA APROBADA DEL ALMUEZO</t>
        </r>
      </text>
    </comment>
    <comment ref="G61" authorId="2" shapeId="0" xr:uid="{3B8EA520-B7F8-445D-8F10-1781C3FCB6D7}">
      <text>
        <r>
          <rPr>
            <sz val="9"/>
            <color indexed="81"/>
            <rFont val="Tahoma"/>
            <family val="2"/>
          </rPr>
          <t>INDICAR LA TARIFA APROBADA DEL CENA</t>
        </r>
      </text>
    </comment>
    <comment ref="H61" authorId="2" shapeId="0" xr:uid="{4A9536E0-EB09-47E0-8C9D-C66DAE340237}">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2" authorId="2" shapeId="0" xr:uid="{2DF36B4A-8330-43F5-8489-15E684EDD051}">
      <text>
        <r>
          <rPr>
            <sz val="9"/>
            <color indexed="81"/>
            <rFont val="Tahoma"/>
            <family val="2"/>
          </rPr>
          <t xml:space="preserve">Indicar el lugar visitado de la lista de desplegables
</t>
        </r>
      </text>
    </comment>
    <comment ref="B62" authorId="0" shapeId="0" xr:uid="{958C7884-809C-4A9B-A694-DBC392EA62CF}">
      <text>
        <r>
          <rPr>
            <sz val="9"/>
            <color indexed="81"/>
            <rFont val="Tahoma"/>
            <family val="2"/>
          </rPr>
          <t>Indicar la fecha de llegada o salida del lugar de destino, escoger en lista desplegable</t>
        </r>
      </text>
    </comment>
    <comment ref="C62" authorId="2" shapeId="0" xr:uid="{CD939614-C12A-4EB1-AA1A-84D0A51706B2}">
      <text>
        <r>
          <rPr>
            <sz val="9"/>
            <color indexed="81"/>
            <rFont val="Tahoma"/>
            <family val="2"/>
          </rPr>
          <t>Indicar la hora de llegada al lugar de destino, escoger en lista desplegable</t>
        </r>
      </text>
    </comment>
    <comment ref="D62" authorId="2" shapeId="0" xr:uid="{DE4AEEC4-4943-48DD-B6AB-8156B0475A8F}">
      <text>
        <r>
          <rPr>
            <sz val="9"/>
            <color indexed="81"/>
            <rFont val="Tahoma"/>
            <family val="2"/>
          </rPr>
          <t>Indicar la hora de salida del lugar de destino, escoger en lista desplegable</t>
        </r>
      </text>
    </comment>
    <comment ref="E62" authorId="2" shapeId="0" xr:uid="{11701D8E-07E7-4D0E-813E-B1287B62927F}">
      <text>
        <r>
          <rPr>
            <sz val="9"/>
            <color indexed="81"/>
            <rFont val="Tahoma"/>
            <family val="2"/>
          </rPr>
          <t xml:space="preserve">INDICAR LA TARIFA APROBADA DEL DESAYUNO </t>
        </r>
      </text>
    </comment>
    <comment ref="F62" authorId="2" shapeId="0" xr:uid="{B6FCB235-6A7A-4A23-991F-71B25C530BE2}">
      <text>
        <r>
          <rPr>
            <sz val="9"/>
            <color indexed="81"/>
            <rFont val="Tahoma"/>
            <family val="2"/>
          </rPr>
          <t>INDICAR LA TARIFA APROBADA DEL ALMUEZO</t>
        </r>
      </text>
    </comment>
    <comment ref="G62" authorId="2" shapeId="0" xr:uid="{66AB1AB5-B9EF-4AB7-A84C-2F0F9062F5A7}">
      <text>
        <r>
          <rPr>
            <sz val="9"/>
            <color indexed="81"/>
            <rFont val="Tahoma"/>
            <family val="2"/>
          </rPr>
          <t>INDICAR LA TARIFA APROBADA DEL CENA</t>
        </r>
      </text>
    </comment>
    <comment ref="H62" authorId="2" shapeId="0" xr:uid="{E7C0BEF7-26D8-44C3-A1C6-4471EE839E18}">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3" authorId="2" shapeId="0" xr:uid="{F40F159A-F928-4E05-BD54-6F8F721013ED}">
      <text>
        <r>
          <rPr>
            <sz val="9"/>
            <color indexed="81"/>
            <rFont val="Tahoma"/>
            <family val="2"/>
          </rPr>
          <t xml:space="preserve">Indicar el lugar visitado de la lista de desplegables
</t>
        </r>
      </text>
    </comment>
    <comment ref="B63" authorId="0" shapeId="0" xr:uid="{83D16C97-172C-4196-A3BC-5415108A9E9F}">
      <text>
        <r>
          <rPr>
            <sz val="9"/>
            <color indexed="81"/>
            <rFont val="Tahoma"/>
            <family val="2"/>
          </rPr>
          <t>Indicar la fecha de llegada o salida del lugar de destino, escoger en lista desplegable</t>
        </r>
      </text>
    </comment>
    <comment ref="C63" authorId="2" shapeId="0" xr:uid="{F56659F8-E875-4B37-9483-7AB36A93C05D}">
      <text>
        <r>
          <rPr>
            <sz val="9"/>
            <color indexed="81"/>
            <rFont val="Tahoma"/>
            <family val="2"/>
          </rPr>
          <t>Indicar la hora de llegada al lugar de destino, escoger en lista desplegable</t>
        </r>
      </text>
    </comment>
    <comment ref="D63" authorId="2" shapeId="0" xr:uid="{72B44FB7-DA71-4C1F-9737-032B1EB20390}">
      <text>
        <r>
          <rPr>
            <sz val="9"/>
            <color indexed="81"/>
            <rFont val="Tahoma"/>
            <family val="2"/>
          </rPr>
          <t>Indicar la hora de salida del lugar de destino, escoger en lista desplegable</t>
        </r>
      </text>
    </comment>
    <comment ref="E63" authorId="2" shapeId="0" xr:uid="{C5AEF096-9EF5-4BE0-A89B-213F5AD15125}">
      <text>
        <r>
          <rPr>
            <sz val="9"/>
            <color indexed="81"/>
            <rFont val="Tahoma"/>
            <family val="2"/>
          </rPr>
          <t xml:space="preserve">INDICAR LA TARIFA APROBADA DEL DESAYUNO </t>
        </r>
      </text>
    </comment>
    <comment ref="F63" authorId="2" shapeId="0" xr:uid="{8549C5A1-6F8A-40E3-A706-72DDF345E800}">
      <text>
        <r>
          <rPr>
            <sz val="9"/>
            <color indexed="81"/>
            <rFont val="Tahoma"/>
            <family val="2"/>
          </rPr>
          <t>INDICAR LA TARIFA APROBADA DEL ALMUEZO</t>
        </r>
      </text>
    </comment>
    <comment ref="G63" authorId="2" shapeId="0" xr:uid="{5AE235BF-37D1-4CDD-91B7-F3D519F85187}">
      <text>
        <r>
          <rPr>
            <sz val="9"/>
            <color indexed="81"/>
            <rFont val="Tahoma"/>
            <family val="2"/>
          </rPr>
          <t>INDICAR LA TARIFA APROBADA DEL CENA</t>
        </r>
      </text>
    </comment>
    <comment ref="H63" authorId="2" shapeId="0" xr:uid="{B317C103-8CA4-4878-80A9-6522E5004DF6}">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4" authorId="2" shapeId="0" xr:uid="{B18721AC-83C1-4032-99E3-84BA5D4F16C1}">
      <text>
        <r>
          <rPr>
            <sz val="9"/>
            <color indexed="81"/>
            <rFont val="Tahoma"/>
            <family val="2"/>
          </rPr>
          <t xml:space="preserve">Indicar el lugar visitado de la lista de desplegables
</t>
        </r>
      </text>
    </comment>
    <comment ref="B64" authorId="0" shapeId="0" xr:uid="{C593AF89-FCF3-4949-AE15-480FA586C438}">
      <text>
        <r>
          <rPr>
            <sz val="9"/>
            <color indexed="81"/>
            <rFont val="Tahoma"/>
            <family val="2"/>
          </rPr>
          <t>Indicar la fecha de llegada o salida del lugar de destino, escoger en lista desplegable</t>
        </r>
      </text>
    </comment>
    <comment ref="C64" authorId="2" shapeId="0" xr:uid="{8729DD59-16CF-44DC-9159-595E6097B131}">
      <text>
        <r>
          <rPr>
            <sz val="9"/>
            <color indexed="81"/>
            <rFont val="Tahoma"/>
            <family val="2"/>
          </rPr>
          <t>Indicar la hora de llegada al lugar de destino, escoger en lista desplegable</t>
        </r>
      </text>
    </comment>
    <comment ref="D64" authorId="2" shapeId="0" xr:uid="{A206E94F-4594-4A47-9A9E-A8B5DF39192A}">
      <text>
        <r>
          <rPr>
            <sz val="9"/>
            <color indexed="81"/>
            <rFont val="Tahoma"/>
            <family val="2"/>
          </rPr>
          <t>Indicar la hora de salida del lugar de destino, escoger en lista desplegable</t>
        </r>
      </text>
    </comment>
    <comment ref="E64" authorId="2" shapeId="0" xr:uid="{5394191F-1DA8-437E-83AC-08E9D47AE0AA}">
      <text>
        <r>
          <rPr>
            <sz val="9"/>
            <color indexed="81"/>
            <rFont val="Tahoma"/>
            <family val="2"/>
          </rPr>
          <t xml:space="preserve">INDICAR LA TARIFA APROBADA DEL DESAYUNO </t>
        </r>
      </text>
    </comment>
    <comment ref="F64" authorId="2" shapeId="0" xr:uid="{E3053A85-4F59-44D2-B8F0-DE486D5F6E8D}">
      <text>
        <r>
          <rPr>
            <sz val="9"/>
            <color indexed="81"/>
            <rFont val="Tahoma"/>
            <family val="2"/>
          </rPr>
          <t>INDICAR LA TARIFA APROBADA DEL ALMUEZO</t>
        </r>
      </text>
    </comment>
    <comment ref="G64" authorId="2" shapeId="0" xr:uid="{90028921-4961-4313-8D75-E0A465587EDE}">
      <text>
        <r>
          <rPr>
            <sz val="9"/>
            <color indexed="81"/>
            <rFont val="Tahoma"/>
            <family val="2"/>
          </rPr>
          <t>INDICAR LA TARIFA APROBADA DEL CENA</t>
        </r>
      </text>
    </comment>
    <comment ref="H64" authorId="2" shapeId="0" xr:uid="{CC23CAFA-8A66-4639-9C8E-2C9A0CD01598}">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5" authorId="2" shapeId="0" xr:uid="{E12A5865-E669-47F8-BA6B-C573BC46FC88}">
      <text>
        <r>
          <rPr>
            <sz val="9"/>
            <color indexed="81"/>
            <rFont val="Tahoma"/>
            <family val="2"/>
          </rPr>
          <t xml:space="preserve">Indicar el lugar visitado de la lista de desplegables
</t>
        </r>
      </text>
    </comment>
    <comment ref="B65" authorId="0" shapeId="0" xr:uid="{F0FF6E52-956B-4F27-8E78-4233C40F2260}">
      <text>
        <r>
          <rPr>
            <sz val="9"/>
            <color indexed="81"/>
            <rFont val="Tahoma"/>
            <family val="2"/>
          </rPr>
          <t>Indicar la fecha de llegada o salida del lugar de destino, escoger en lista desplegable</t>
        </r>
      </text>
    </comment>
    <comment ref="C65" authorId="2" shapeId="0" xr:uid="{D70F2E71-DDE7-424B-B639-1B503068B7A6}">
      <text>
        <r>
          <rPr>
            <sz val="9"/>
            <color indexed="81"/>
            <rFont val="Tahoma"/>
            <family val="2"/>
          </rPr>
          <t>Indicar la hora de llegada al lugar de destino, escoger en lista desplegable</t>
        </r>
      </text>
    </comment>
    <comment ref="D65" authorId="2" shapeId="0" xr:uid="{2C5A67D7-9E4A-4C6B-BFAE-55E4DE995F2C}">
      <text>
        <r>
          <rPr>
            <sz val="9"/>
            <color indexed="81"/>
            <rFont val="Tahoma"/>
            <family val="2"/>
          </rPr>
          <t>Indicar la hora de salida del lugar de destino, escoger en lista desplegable</t>
        </r>
      </text>
    </comment>
    <comment ref="E65" authorId="2" shapeId="0" xr:uid="{F0990D3E-7A38-4EFB-9C3C-15BC5739BF88}">
      <text>
        <r>
          <rPr>
            <sz val="9"/>
            <color indexed="81"/>
            <rFont val="Tahoma"/>
            <family val="2"/>
          </rPr>
          <t xml:space="preserve">INDICAR LA TARIFA APROBADA DEL DESAYUNO </t>
        </r>
      </text>
    </comment>
    <comment ref="F65" authorId="2" shapeId="0" xr:uid="{D749B2F3-4072-44B1-9FF6-8BF2FFACD047}">
      <text>
        <r>
          <rPr>
            <sz val="9"/>
            <color indexed="81"/>
            <rFont val="Tahoma"/>
            <family val="2"/>
          </rPr>
          <t>INDICAR LA TARIFA APROBADA DEL ALMUEZO</t>
        </r>
      </text>
    </comment>
    <comment ref="G65" authorId="2" shapeId="0" xr:uid="{1E67F410-03B0-48FD-848B-7073C2E30465}">
      <text>
        <r>
          <rPr>
            <sz val="9"/>
            <color indexed="81"/>
            <rFont val="Tahoma"/>
            <family val="2"/>
          </rPr>
          <t>INDICAR LA TARIFA APROBADA DEL CENA</t>
        </r>
      </text>
    </comment>
    <comment ref="H65" authorId="2" shapeId="0" xr:uid="{66A87AA3-BE65-4E73-BCBD-0EE8DBF77470}">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6" authorId="2" shapeId="0" xr:uid="{4157255D-9894-4238-9285-B49B0B2EC489}">
      <text>
        <r>
          <rPr>
            <sz val="9"/>
            <color indexed="81"/>
            <rFont val="Tahoma"/>
            <family val="2"/>
          </rPr>
          <t xml:space="preserve">Indicar el lugar visitado de la lista de desplegables
</t>
        </r>
      </text>
    </comment>
    <comment ref="B66" authorId="0" shapeId="0" xr:uid="{5D8100D4-5E84-4F0C-B804-F52EC87FB528}">
      <text>
        <r>
          <rPr>
            <sz val="9"/>
            <color indexed="81"/>
            <rFont val="Tahoma"/>
            <family val="2"/>
          </rPr>
          <t>Indicar la fecha de llegada o salida del lugar de destino, escoger en lista desplegable</t>
        </r>
      </text>
    </comment>
    <comment ref="C66" authorId="2" shapeId="0" xr:uid="{0451B2EB-4EBE-4037-A66E-E7F1B974FBBA}">
      <text>
        <r>
          <rPr>
            <sz val="9"/>
            <color indexed="81"/>
            <rFont val="Tahoma"/>
            <family val="2"/>
          </rPr>
          <t>Indicar la hora de llegada al lugar de destino, escoger en lista desplegable</t>
        </r>
      </text>
    </comment>
    <comment ref="D66" authorId="2" shapeId="0" xr:uid="{C83C97FE-E9E8-4663-9689-3DC7751A6478}">
      <text>
        <r>
          <rPr>
            <sz val="9"/>
            <color indexed="81"/>
            <rFont val="Tahoma"/>
            <family val="2"/>
          </rPr>
          <t>Indicar la hora de salida del lugar de destino, escoger en lista desplegable</t>
        </r>
      </text>
    </comment>
    <comment ref="E66" authorId="2" shapeId="0" xr:uid="{79379BB2-5C10-4E2A-BB07-9018839CB621}">
      <text>
        <r>
          <rPr>
            <sz val="9"/>
            <color indexed="81"/>
            <rFont val="Tahoma"/>
            <family val="2"/>
          </rPr>
          <t xml:space="preserve">INDICAR LA TARIFA APROBADA DEL DESAYUNO </t>
        </r>
      </text>
    </comment>
    <comment ref="F66" authorId="2" shapeId="0" xr:uid="{EB69CEE0-6632-4E96-A21B-9F3086CB362E}">
      <text>
        <r>
          <rPr>
            <sz val="9"/>
            <color indexed="81"/>
            <rFont val="Tahoma"/>
            <family val="2"/>
          </rPr>
          <t>INDICAR LA TARIFA APROBADA DEL ALMUEZO</t>
        </r>
      </text>
    </comment>
    <comment ref="G66" authorId="2" shapeId="0" xr:uid="{150E8C2C-46FE-4E52-960A-7FA1FD948B0C}">
      <text>
        <r>
          <rPr>
            <sz val="9"/>
            <color indexed="81"/>
            <rFont val="Tahoma"/>
            <family val="2"/>
          </rPr>
          <t>INDICAR LA TARIFA APROBADA DEL CENA</t>
        </r>
      </text>
    </comment>
    <comment ref="H66" authorId="2" shapeId="0" xr:uid="{8F426E5D-DCC2-437A-B7BE-BCF0518CAF51}">
      <text>
        <r>
          <rPr>
            <sz val="9"/>
            <color indexed="81"/>
            <rFont val="Tahoma"/>
            <family val="2"/>
          </rPr>
          <t>El monto máximo que se debe indicar es el de la tarifa autorizada por la Contraloría General de la República, si le realizan un cobro menor se debe de indicar lo que dice la factura, no se permite cobrar montos mayores a lo establecido</t>
        </r>
      </text>
    </comment>
    <comment ref="A67" authorId="0" shapeId="0" xr:uid="{0E8504EA-4CFC-44B4-AD14-B015AB1E68AD}">
      <text>
        <r>
          <rPr>
            <sz val="9"/>
            <color indexed="81"/>
            <rFont val="Tahoma"/>
            <family val="2"/>
          </rPr>
          <t>Debe escoger de la lista desplegable</t>
        </r>
      </text>
    </comment>
    <comment ref="E70" authorId="0" shapeId="0" xr:uid="{AFD6EB41-1B49-4DA7-91D9-E12E9EDFA17A}">
      <text>
        <r>
          <rPr>
            <sz val="9"/>
            <color indexed="81"/>
            <rFont val="Tahoma"/>
            <family val="2"/>
          </rPr>
          <t>Entiéndase taxi, bus o medio de transporte pagado para la ejecución de la gira, la ruta debe de indicarla en observaciones</t>
        </r>
      </text>
    </comment>
    <comment ref="I70" authorId="0" shapeId="0" xr:uid="{073DA3FC-32DC-4D9E-A52A-EAAEF18EBC1D}">
      <text>
        <r>
          <rPr>
            <sz val="9"/>
            <color indexed="81"/>
            <rFont val="Tahoma"/>
            <family val="2"/>
          </rPr>
          <t>colocar el monto total gastado en el pago de transporte</t>
        </r>
      </text>
    </comment>
    <comment ref="I80" authorId="0" shapeId="0" xr:uid="{15BC28B4-E907-4313-943F-FAC4162B6072}">
      <text>
        <r>
          <rPr>
            <sz val="9"/>
            <color indexed="81"/>
            <rFont val="Tahoma"/>
            <family val="2"/>
          </rPr>
          <t>se marca automático al quitar "X" del campo de adelanto gasto</t>
        </r>
      </text>
    </comment>
    <comment ref="I81" authorId="0" shapeId="0" xr:uid="{97DC8AAC-AD59-4082-9454-800EA09911AD}">
      <text>
        <r>
          <rPr>
            <sz val="9"/>
            <color indexed="81"/>
            <rFont val="Tahoma"/>
            <family val="2"/>
          </rPr>
          <t>Si requiere viáticos al exterior, coloque el monto correspondiente</t>
        </r>
      </text>
    </comment>
    <comment ref="A84" authorId="0" shapeId="0" xr:uid="{A9B8327D-BDDB-4BE6-BE4F-54FBA890E6E4}">
      <text>
        <r>
          <rPr>
            <sz val="9"/>
            <color indexed="81"/>
            <rFont val="Tahoma"/>
            <family val="2"/>
          </rPr>
          <t>debe seleccionar de la lista desplegable</t>
        </r>
      </text>
    </comment>
    <comment ref="E84" authorId="0" shapeId="0" xr:uid="{BC3AEE3C-BF5C-4E95-BCB2-6D267253CB7D}">
      <text>
        <r>
          <rPr>
            <sz val="9"/>
            <color indexed="81"/>
            <rFont val="Tahoma"/>
            <family val="2"/>
          </rPr>
          <t>debe seleccionar de la lista desplegable</t>
        </r>
      </text>
    </comment>
    <comment ref="I90" authorId="0" shapeId="0" xr:uid="{DDD885EF-342A-42DB-981F-0AF615063E23}">
      <text>
        <r>
          <rPr>
            <sz val="9"/>
            <color indexed="81"/>
            <rFont val="Tahoma"/>
            <family val="2"/>
          </rPr>
          <t>Si el monto es positivo no tendrá inconveniente con el sobrante presupuestario, esto por cuanto la oficina de Control de Presupuesto aplicará lo realmente gastado.
Si el monto es negativo tiene que adjuntar una separacion presupuestaria por la diferencia</t>
        </r>
      </text>
    </comment>
    <comment ref="F103" authorId="1" shapeId="0" xr:uid="{E11DF29C-CF51-4884-A961-20D6F2647DDC}">
      <text>
        <r>
          <rPr>
            <sz val="9"/>
            <color indexed="81"/>
            <rFont val="Tahoma"/>
            <family val="2"/>
          </rPr>
          <t xml:space="preserve">Si solicitó </t>
        </r>
        <r>
          <rPr>
            <b/>
            <sz val="9"/>
            <color indexed="81"/>
            <rFont val="Tahoma"/>
            <family val="2"/>
          </rPr>
          <t>ADELANTO</t>
        </r>
        <r>
          <rPr>
            <sz val="9"/>
            <color indexed="81"/>
            <rFont val="Tahoma"/>
            <family val="2"/>
          </rPr>
          <t>, debe de digitar el monto total adelantado de este rubro sin excepción</t>
        </r>
      </text>
    </comment>
    <comment ref="A111" authorId="1" shapeId="0" xr:uid="{13AB3ED5-19C6-4F3C-B943-886D2D7C96FB}">
      <text>
        <r>
          <rPr>
            <sz val="9"/>
            <color indexed="81"/>
            <rFont val="Tahoma"/>
            <family val="2"/>
          </rPr>
          <t>Si el depósito es a proveedor el mismo debe ser igual al nombre que tiene la factura, ya sea persona física o jurídica; si el uso es con tarjeta institucional debe digitar BN CONTROL o TARJETA INSTITUCIONAL</t>
        </r>
      </text>
    </comment>
    <comment ref="A112" authorId="1" shapeId="0" xr:uid="{EC46DB29-EFCD-4ACE-AAB7-E4D49068752F}">
      <text>
        <r>
          <rPr>
            <sz val="9"/>
            <color indexed="81"/>
            <rFont val="Tahoma"/>
            <family val="2"/>
          </rPr>
          <t>Es de 22 dígitos incluyendo las letras; si utiliza tarjeta institucional favor digitar N/A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<sst xmlns="http://schemas.openxmlformats.org/spreadsheetml/2006/main" count="2568" uniqueCount="1343">
  <si>
    <t>MONTO</t>
  </si>
  <si>
    <t>FECHA</t>
  </si>
  <si>
    <t xml:space="preserve">    UNIVERSIDAD ESTATAL A DISTANCIA</t>
  </si>
  <si>
    <t>VALOR EN LETRAS:</t>
  </si>
  <si>
    <t>OBSERVACIONES:</t>
  </si>
  <si>
    <t>AÑO</t>
  </si>
  <si>
    <t>DIA</t>
  </si>
  <si>
    <t>DEPENDENCIA:</t>
  </si>
  <si>
    <t>OFICINA DE TESORERIA</t>
  </si>
  <si>
    <t>UNIVERSIDAD ESTATAL A DISTANCIA</t>
  </si>
  <si>
    <t>COMPROBANTE DE GASTOS SIN JUSTIFICANTE</t>
  </si>
  <si>
    <t xml:space="preserve">MES </t>
  </si>
  <si>
    <t>ADELANTO N°</t>
  </si>
  <si>
    <t>FUNCIONARIO:</t>
  </si>
  <si>
    <t xml:space="preserve">CEDULA: </t>
  </si>
  <si>
    <t>PUESTO:</t>
  </si>
  <si>
    <t>FIRMA DEL FUNCIONARIO</t>
  </si>
  <si>
    <t>NOMBRE DE EMPRESA QUE BRINDÓ EL SERVICIO:</t>
  </si>
  <si>
    <t>DETALLE Y JUSTIFICACION DEL GASTO</t>
  </si>
  <si>
    <t>TOTAL ¢</t>
  </si>
  <si>
    <t>AUTORIZADO POR:</t>
  </si>
  <si>
    <t>FIRMA:</t>
  </si>
  <si>
    <t>FECHA:</t>
  </si>
  <si>
    <t>300-100</t>
  </si>
  <si>
    <t>300-101</t>
  </si>
  <si>
    <t>300-102</t>
  </si>
  <si>
    <t>300-103</t>
  </si>
  <si>
    <t>300-107</t>
  </si>
  <si>
    <t>300-108</t>
  </si>
  <si>
    <t>300-109</t>
  </si>
  <si>
    <t>300-115</t>
  </si>
  <si>
    <t>300-116</t>
  </si>
  <si>
    <t>300-117</t>
  </si>
  <si>
    <t>300-121</t>
  </si>
  <si>
    <t>300-122</t>
  </si>
  <si>
    <t>300-125</t>
  </si>
  <si>
    <t>300-135</t>
  </si>
  <si>
    <t>300-136</t>
  </si>
  <si>
    <t>300-137</t>
  </si>
  <si>
    <t>300-138</t>
  </si>
  <si>
    <t>300-139</t>
  </si>
  <si>
    <t>300-141</t>
  </si>
  <si>
    <t>300-112</t>
  </si>
  <si>
    <t>300-113</t>
  </si>
  <si>
    <t>300-114</t>
  </si>
  <si>
    <t>300-120</t>
  </si>
  <si>
    <t>300-123</t>
  </si>
  <si>
    <t>300-124</t>
  </si>
  <si>
    <t>300-140</t>
  </si>
  <si>
    <t>300-142</t>
  </si>
  <si>
    <t>N. Cédula:</t>
  </si>
  <si>
    <t>Autobús</t>
  </si>
  <si>
    <t>Combustible gasolina para el vehículo institucional</t>
  </si>
  <si>
    <t>Combustible diesel para el vehículo institucional</t>
  </si>
  <si>
    <t>Combustible gasolina para el vehículo institucional BN CONTROL</t>
  </si>
  <si>
    <t>Combustible diesel para el vehículo institucional BN CONTROL</t>
  </si>
  <si>
    <t>Peajes para el vehículo institucional SIN QUICK PASS</t>
  </si>
  <si>
    <t>Peajes para el vehículo institucional QUICK PASS</t>
  </si>
  <si>
    <t>Lubricantes para el vehículo institucional</t>
  </si>
  <si>
    <t>Manteniemiento y reparación para el vehículo institucional</t>
  </si>
  <si>
    <t>Repuestos para el vehículo institucional</t>
  </si>
  <si>
    <t>RTV para el vehículo institucional</t>
  </si>
  <si>
    <t>Reparación de llanta</t>
  </si>
  <si>
    <t>Compra escobillas</t>
  </si>
  <si>
    <t>Combustible diesel para el vehículo institucional BN FLOTILLA</t>
  </si>
  <si>
    <t>Combustible gasolina para el vehículo institucional BN FLOTILLA</t>
  </si>
  <si>
    <t>Lubricantes para el vehículo institucional BN CONTROL</t>
  </si>
  <si>
    <t>Manteniemiento y reparación para el vehículo institucional BN CONTROL</t>
  </si>
  <si>
    <t>Repuestos para el vehículo institucional BN CONTROL</t>
  </si>
  <si>
    <t>Reparación de llanta BN CONTROL</t>
  </si>
  <si>
    <t>Compra escobillas BN CONTROL</t>
  </si>
  <si>
    <t>RTV para el vehículo institucional BN CONTROL</t>
  </si>
  <si>
    <t>Parqueos BN CONTROL</t>
  </si>
  <si>
    <t>Transporte fluvial o maritimo BN CONTROL</t>
  </si>
  <si>
    <t>Parqueos</t>
  </si>
  <si>
    <t>Transporte fluvial o maritimo</t>
  </si>
  <si>
    <t>Placa</t>
  </si>
  <si>
    <t>LUGAR ASIGNADO</t>
  </si>
  <si>
    <t xml:space="preserve">EDITORIAL </t>
  </si>
  <si>
    <t>SEDE CENTRAL</t>
  </si>
  <si>
    <t>C.U. GUAPILES</t>
  </si>
  <si>
    <t>OFIDIVE</t>
  </si>
  <si>
    <t>AUDIOVISUALES</t>
  </si>
  <si>
    <t>MANTENIMIENTO</t>
  </si>
  <si>
    <t>BODEGA DE TIBAS</t>
  </si>
  <si>
    <t>PROG. LAB.</t>
  </si>
  <si>
    <t>CITTED</t>
  </si>
  <si>
    <t>SANTA CRUZ</t>
  </si>
  <si>
    <t>VEHICULO RECTOR</t>
  </si>
  <si>
    <t>SEDE UPALA</t>
  </si>
  <si>
    <t>300-097</t>
  </si>
  <si>
    <t>300-098</t>
  </si>
  <si>
    <t>300-146</t>
  </si>
  <si>
    <t>300-148</t>
  </si>
  <si>
    <t>300-149</t>
  </si>
  <si>
    <t>300-150</t>
  </si>
  <si>
    <t>300-151</t>
  </si>
  <si>
    <t>300-152</t>
  </si>
  <si>
    <t>300-153</t>
  </si>
  <si>
    <t>300-154</t>
  </si>
  <si>
    <t>300-155</t>
  </si>
  <si>
    <t>300-156</t>
  </si>
  <si>
    <t>300-157</t>
  </si>
  <si>
    <t>300-158</t>
  </si>
  <si>
    <t>300-159</t>
  </si>
  <si>
    <t>300-160</t>
  </si>
  <si>
    <t>300-161</t>
  </si>
  <si>
    <t>300-165</t>
  </si>
  <si>
    <t>300-166</t>
  </si>
  <si>
    <t>300-167</t>
  </si>
  <si>
    <t>300-168</t>
  </si>
  <si>
    <t>300-169</t>
  </si>
  <si>
    <t>300-170</t>
  </si>
  <si>
    <t>300-171</t>
  </si>
  <si>
    <t>300-172</t>
  </si>
  <si>
    <t>300-173</t>
  </si>
  <si>
    <t>300-174</t>
  </si>
  <si>
    <t>300-175</t>
  </si>
  <si>
    <t>300-176</t>
  </si>
  <si>
    <t>300-177</t>
  </si>
  <si>
    <t>300-178</t>
  </si>
  <si>
    <t>300-179</t>
  </si>
  <si>
    <t>300-180</t>
  </si>
  <si>
    <t>300-181</t>
  </si>
  <si>
    <t>300-182</t>
  </si>
  <si>
    <t>300-183</t>
  </si>
  <si>
    <t>300-184</t>
  </si>
  <si>
    <t>300-185</t>
  </si>
  <si>
    <t>300-186</t>
  </si>
  <si>
    <t>300-187</t>
  </si>
  <si>
    <t>300-188</t>
  </si>
  <si>
    <t>300-189</t>
  </si>
  <si>
    <t>300-190</t>
  </si>
  <si>
    <t>300-191</t>
  </si>
  <si>
    <t>300-192</t>
  </si>
  <si>
    <t>300-193</t>
  </si>
  <si>
    <t>300-194</t>
  </si>
  <si>
    <t>300-195</t>
  </si>
  <si>
    <t>300-196</t>
  </si>
  <si>
    <t>300-197</t>
  </si>
  <si>
    <t>300-198</t>
  </si>
  <si>
    <t>300-199</t>
  </si>
  <si>
    <t>300-200</t>
  </si>
  <si>
    <t>300-201</t>
  </si>
  <si>
    <t>300-202</t>
  </si>
  <si>
    <t>300-203</t>
  </si>
  <si>
    <t>300-205</t>
  </si>
  <si>
    <t>300-206</t>
  </si>
  <si>
    <t>300-207</t>
  </si>
  <si>
    <t>300-208</t>
  </si>
  <si>
    <t>300-209</t>
  </si>
  <si>
    <t>300-210</t>
  </si>
  <si>
    <t xml:space="preserve">Grecia  </t>
  </si>
  <si>
    <t xml:space="preserve">Los Chiles  </t>
  </si>
  <si>
    <t xml:space="preserve">Orotina  </t>
  </si>
  <si>
    <t xml:space="preserve">Ciudad Quesada  </t>
  </si>
  <si>
    <t xml:space="preserve">Upala  </t>
  </si>
  <si>
    <t xml:space="preserve">Sarchí Norte  </t>
  </si>
  <si>
    <t xml:space="preserve">Cartago  </t>
  </si>
  <si>
    <t xml:space="preserve">Turrialba  </t>
  </si>
  <si>
    <t>San Isidro de El General</t>
  </si>
  <si>
    <t>Alajuela</t>
  </si>
  <si>
    <t>Zarcero</t>
  </si>
  <si>
    <t xml:space="preserve">Bagaces  </t>
  </si>
  <si>
    <t xml:space="preserve">Cañas  </t>
  </si>
  <si>
    <t xml:space="preserve">Heredia  </t>
  </si>
  <si>
    <t xml:space="preserve">Liberia  </t>
  </si>
  <si>
    <t>Filadelfia</t>
  </si>
  <si>
    <t xml:space="preserve">Hojancha  </t>
  </si>
  <si>
    <t xml:space="preserve">La Cruz  </t>
  </si>
  <si>
    <t xml:space="preserve">Nicoya  </t>
  </si>
  <si>
    <t xml:space="preserve">Santa Cruz  </t>
  </si>
  <si>
    <t xml:space="preserve">Tilarán  </t>
  </si>
  <si>
    <t xml:space="preserve">Puntarenas  </t>
  </si>
  <si>
    <t xml:space="preserve">Jicaral  </t>
  </si>
  <si>
    <t xml:space="preserve">Paquera  </t>
  </si>
  <si>
    <t xml:space="preserve">Monteverde  </t>
  </si>
  <si>
    <t xml:space="preserve">Cóbano  </t>
  </si>
  <si>
    <t xml:space="preserve">Tambor  </t>
  </si>
  <si>
    <t xml:space="preserve">Quepos  </t>
  </si>
  <si>
    <t xml:space="preserve">Buenos Aires  </t>
  </si>
  <si>
    <t xml:space="preserve">Ciudad Neily  </t>
  </si>
  <si>
    <t xml:space="preserve">Canoas  </t>
  </si>
  <si>
    <t xml:space="preserve">Esparza  </t>
  </si>
  <si>
    <t xml:space="preserve">Jacó  </t>
  </si>
  <si>
    <t xml:space="preserve">Golfito  </t>
  </si>
  <si>
    <t xml:space="preserve">Miramar  </t>
  </si>
  <si>
    <t xml:space="preserve">Parrita  </t>
  </si>
  <si>
    <t xml:space="preserve">Limón  </t>
  </si>
  <si>
    <t xml:space="preserve">Guácimo  </t>
  </si>
  <si>
    <t xml:space="preserve">Batán  </t>
  </si>
  <si>
    <t xml:space="preserve">Guápiles  </t>
  </si>
  <si>
    <t xml:space="preserve">Cariari  </t>
  </si>
  <si>
    <t xml:space="preserve">Siquirres  </t>
  </si>
  <si>
    <t xml:space="preserve">Bribrí  </t>
  </si>
  <si>
    <t xml:space="preserve">Cahuita  </t>
  </si>
  <si>
    <t xml:space="preserve">Sixaola  </t>
  </si>
  <si>
    <t>Fecha</t>
  </si>
  <si>
    <t>USTED ES:</t>
  </si>
  <si>
    <t>INFORMACION PERSONAL</t>
  </si>
  <si>
    <t>Moroso</t>
  </si>
  <si>
    <t>Si</t>
  </si>
  <si>
    <t>No</t>
  </si>
  <si>
    <t>Puesto:</t>
  </si>
  <si>
    <t>Dependencia:</t>
  </si>
  <si>
    <t>Funcionario</t>
  </si>
  <si>
    <t>Estudiante</t>
  </si>
  <si>
    <t>Nombre completo</t>
  </si>
  <si>
    <t>Correo electrónico</t>
  </si>
  <si>
    <t>Horario de la actividad</t>
  </si>
  <si>
    <t>Fecha consulta:</t>
  </si>
  <si>
    <t>Hora inicio</t>
  </si>
  <si>
    <t>Hora finaliza</t>
  </si>
  <si>
    <t>Monto Almuerzo</t>
  </si>
  <si>
    <t>Monto Cena</t>
  </si>
  <si>
    <t>Monto Hospedaje</t>
  </si>
  <si>
    <t>Total Gastado</t>
  </si>
  <si>
    <t>Justificación de presentación tardía de la liquidación (solo si está presentando la liquidación fuera del plazo reglamentado)</t>
  </si>
  <si>
    <t>Fecha de la solicitud</t>
  </si>
  <si>
    <t>Motivo del gasto</t>
  </si>
  <si>
    <t>Firma de la persona que autoriza el gasto</t>
  </si>
  <si>
    <t>FIRMAS Y AUTORIZACIONES</t>
  </si>
  <si>
    <t>ESPACIO EXCLUSIVO PARA AUTORIZACIÓN DE LIQUIDACIONES VENCIDAS</t>
  </si>
  <si>
    <t>Firma del vicerrector (a) avalando la presentación de la liquidación</t>
  </si>
  <si>
    <t>Tipo de gasto</t>
  </si>
  <si>
    <t>Código</t>
  </si>
  <si>
    <t>033</t>
  </si>
  <si>
    <t>003</t>
  </si>
  <si>
    <t>029</t>
  </si>
  <si>
    <t>002</t>
  </si>
  <si>
    <t>015</t>
  </si>
  <si>
    <t>010</t>
  </si>
  <si>
    <t>PAGO DE HONORARIOS EN DOLARES</t>
  </si>
  <si>
    <t>011</t>
  </si>
  <si>
    <t>GASTOS MENORES EN DOLARES</t>
  </si>
  <si>
    <t>QUICK PASS</t>
  </si>
  <si>
    <t>021</t>
  </si>
  <si>
    <t>025</t>
  </si>
  <si>
    <t>AYUDA ECONOMICA AL EXTERIOR ESTUDIANTES</t>
  </si>
  <si>
    <t>034</t>
  </si>
  <si>
    <t>Monto</t>
  </si>
  <si>
    <t>Monto Gastado</t>
  </si>
  <si>
    <t>ESPACIO EXCLUSIVO PARA AUTORIZACIÓN DE LA DIRECCION FINANCIERA O SUPERIORES A ESTA</t>
  </si>
  <si>
    <t>Justificación esta solicitud:</t>
  </si>
  <si>
    <t>Firma avalando la presentación de la liquidación</t>
  </si>
  <si>
    <t>GASTOS MENORES</t>
  </si>
  <si>
    <t>VIATICOS</t>
  </si>
  <si>
    <t>Escoger el tipo de gasto utilizado en dólares</t>
  </si>
  <si>
    <t>REINTEGRO A FUNCIONARIOS</t>
  </si>
  <si>
    <t>BN CONTROL</t>
  </si>
  <si>
    <t>DOLARES</t>
  </si>
  <si>
    <t>Pagado en dólares</t>
  </si>
  <si>
    <t>037</t>
  </si>
  <si>
    <t>De la lista desplegable en la celda escoger el tipo de gasto</t>
  </si>
  <si>
    <t>Inicio del viaje</t>
  </si>
  <si>
    <t>Fin del viaje</t>
  </si>
  <si>
    <t>Hora salida</t>
  </si>
  <si>
    <t>Monto Desayuno</t>
  </si>
  <si>
    <t>Lugar Visitado</t>
  </si>
  <si>
    <t>Hora Llegada</t>
  </si>
  <si>
    <t>035</t>
  </si>
  <si>
    <t>036</t>
  </si>
  <si>
    <t>Cuenta IBAN:</t>
  </si>
  <si>
    <t>Nombre del Director Financiero o superior</t>
  </si>
  <si>
    <t>Nombre del Vicerrector (a) al que pertenece el funcionario</t>
  </si>
  <si>
    <t>CUENTA PARA DEPOSITO</t>
  </si>
  <si>
    <t>ESTE ESPACIO ES SOLO PARA GASTOS MENORES EN COLONES (DEBE APORTAR EVIDENCIA DE MH Y CCSS)</t>
  </si>
  <si>
    <t>Provincia</t>
  </si>
  <si>
    <t>Cantón</t>
  </si>
  <si>
    <t>Distrito</t>
  </si>
  <si>
    <t>ESTE ESPACIO ES SOLO PARA GASTOS MENORES EN DOLARES</t>
  </si>
  <si>
    <t>Est. 2022</t>
  </si>
  <si>
    <t>Censo 2011</t>
  </si>
  <si>
    <t>Censo 2000</t>
  </si>
  <si>
    <r>
      <t> </t>
    </r>
    <r>
      <rPr>
        <sz val="7.5"/>
        <color rgb="FF0645AD"/>
        <rFont val="Arial"/>
        <family val="2"/>
      </rPr>
      <t>San José</t>
    </r>
  </si>
  <si>
    <t>Carmen</t>
  </si>
  <si>
    <t>Merced</t>
  </si>
  <si>
    <t>Hospital</t>
  </si>
  <si>
    <t>Catedral</t>
  </si>
  <si>
    <t>Zapote</t>
  </si>
  <si>
    <t>San Francisco de Dos Ríos</t>
  </si>
  <si>
    <t>Uruca</t>
  </si>
  <si>
    <t>Mata Redonda</t>
  </si>
  <si>
    <t>Pavas</t>
  </si>
  <si>
    <t>Hatillo</t>
  </si>
  <si>
    <t>San Sebastián</t>
  </si>
  <si>
    <r>
      <t> </t>
    </r>
    <r>
      <rPr>
        <sz val="7.5"/>
        <color rgb="FF0645AD"/>
        <rFont val="Arial"/>
        <family val="2"/>
      </rPr>
      <t>Escazú</t>
    </r>
  </si>
  <si>
    <t>Escazú</t>
  </si>
  <si>
    <t>San Antonio</t>
  </si>
  <si>
    <t>San Rafael</t>
  </si>
  <si>
    <r>
      <t> </t>
    </r>
    <r>
      <rPr>
        <sz val="7.5"/>
        <color rgb="FF0645AD"/>
        <rFont val="Arial"/>
        <family val="2"/>
      </rPr>
      <t>Desamparados</t>
    </r>
  </si>
  <si>
    <t>Desamparados</t>
  </si>
  <si>
    <t>San Miguel</t>
  </si>
  <si>
    <t>San Juan de Dios</t>
  </si>
  <si>
    <t>San Rafael Arriba</t>
  </si>
  <si>
    <t>Frailes</t>
  </si>
  <si>
    <t>Patarrá</t>
  </si>
  <si>
    <t>San Cristóbal</t>
  </si>
  <si>
    <t>Rosario</t>
  </si>
  <si>
    <t>Damas</t>
  </si>
  <si>
    <t>San Rafael Abajo</t>
  </si>
  <si>
    <t>Gravilias</t>
  </si>
  <si>
    <t>Los Guido</t>
  </si>
  <si>
    <r>
      <t> </t>
    </r>
    <r>
      <rPr>
        <sz val="7.5"/>
        <color rgb="FF0645AD"/>
        <rFont val="Arial"/>
        <family val="2"/>
      </rPr>
      <t>Puriscal</t>
    </r>
  </si>
  <si>
    <t>Santiago</t>
  </si>
  <si>
    <t>Mercedes Sur</t>
  </si>
  <si>
    <t>Barbacoas</t>
  </si>
  <si>
    <t>Grifo Alto</t>
  </si>
  <si>
    <t>Candelarita</t>
  </si>
  <si>
    <t>Desamparaditos</t>
  </si>
  <si>
    <t>Chires</t>
  </si>
  <si>
    <r>
      <t> </t>
    </r>
    <r>
      <rPr>
        <sz val="7.5"/>
        <color rgb="FF0645AD"/>
        <rFont val="Arial"/>
        <family val="2"/>
      </rPr>
      <t>Tarrazú</t>
    </r>
  </si>
  <si>
    <t>San Marcos</t>
  </si>
  <si>
    <t>San Lorenzo</t>
  </si>
  <si>
    <t>San Carlos</t>
  </si>
  <si>
    <r>
      <t> </t>
    </r>
    <r>
      <rPr>
        <sz val="7.5"/>
        <color rgb="FF0645AD"/>
        <rFont val="Arial"/>
        <family val="2"/>
      </rPr>
      <t>Aserrí</t>
    </r>
  </si>
  <si>
    <t>Aserrí</t>
  </si>
  <si>
    <t>Tarbaca</t>
  </si>
  <si>
    <t>Vuelta de Jorco</t>
  </si>
  <si>
    <t>San Gabriel</t>
  </si>
  <si>
    <t>Legua</t>
  </si>
  <si>
    <t>Monterrey</t>
  </si>
  <si>
    <t>Salitrillos</t>
  </si>
  <si>
    <r>
      <t> </t>
    </r>
    <r>
      <rPr>
        <sz val="7.5"/>
        <color rgb="FF0645AD"/>
        <rFont val="Arial"/>
        <family val="2"/>
      </rPr>
      <t>Mora</t>
    </r>
  </si>
  <si>
    <t>Colón</t>
  </si>
  <si>
    <t>Guayabo</t>
  </si>
  <si>
    <t>Tabarcia</t>
  </si>
  <si>
    <t>Piedras Negras</t>
  </si>
  <si>
    <t>Picagres</t>
  </si>
  <si>
    <t>Jaris</t>
  </si>
  <si>
    <t>Quitirrisí</t>
  </si>
  <si>
    <r>
      <t> </t>
    </r>
    <r>
      <rPr>
        <sz val="7.5"/>
        <color rgb="FF0645AD"/>
        <rFont val="Arial"/>
        <family val="2"/>
      </rPr>
      <t>Goicoechea</t>
    </r>
  </si>
  <si>
    <t>Guadalupe</t>
  </si>
  <si>
    <t>San Francisco</t>
  </si>
  <si>
    <t>Calle Blancos</t>
  </si>
  <si>
    <t>Mata de Plátano</t>
  </si>
  <si>
    <t>Ipís</t>
  </si>
  <si>
    <t>Rancho Redondo</t>
  </si>
  <si>
    <t>Purral</t>
  </si>
  <si>
    <r>
      <t> </t>
    </r>
    <r>
      <rPr>
        <sz val="7.5"/>
        <color rgb="FF0645AD"/>
        <rFont val="Arial"/>
        <family val="2"/>
      </rPr>
      <t>Santa Ana</t>
    </r>
  </si>
  <si>
    <t>Santa Ana</t>
  </si>
  <si>
    <t>Salitral</t>
  </si>
  <si>
    <t>Pozos</t>
  </si>
  <si>
    <t>Piedades</t>
  </si>
  <si>
    <t>Brasil</t>
  </si>
  <si>
    <r>
      <t> </t>
    </r>
    <r>
      <rPr>
        <sz val="7.5"/>
        <color rgb="FF0645AD"/>
        <rFont val="Arial"/>
        <family val="2"/>
      </rPr>
      <t>Alajuelita</t>
    </r>
  </si>
  <si>
    <t>Alajuelita</t>
  </si>
  <si>
    <t>San Josecito</t>
  </si>
  <si>
    <t>Concepción</t>
  </si>
  <si>
    <t>San Felipe</t>
  </si>
  <si>
    <r>
      <t> </t>
    </r>
    <r>
      <rPr>
        <sz val="7.5"/>
        <color rgb="FF0645AD"/>
        <rFont val="Arial"/>
        <family val="2"/>
      </rPr>
      <t>Vázquez de Coronado</t>
    </r>
  </si>
  <si>
    <t>San Isidro</t>
  </si>
  <si>
    <t>Dulce Nombre de Jesús</t>
  </si>
  <si>
    <t>Patalillo</t>
  </si>
  <si>
    <t>Cascajal</t>
  </si>
  <si>
    <r>
      <t> </t>
    </r>
    <r>
      <rPr>
        <sz val="7.5"/>
        <color rgb="FF0645AD"/>
        <rFont val="Arial"/>
        <family val="2"/>
      </rPr>
      <t>Acosta</t>
    </r>
  </si>
  <si>
    <t>San Ignacio</t>
  </si>
  <si>
    <t>Guaitil</t>
  </si>
  <si>
    <t>Palmichal</t>
  </si>
  <si>
    <t>Cangrejal</t>
  </si>
  <si>
    <t>Sabanillas</t>
  </si>
  <si>
    <r>
      <t> </t>
    </r>
    <r>
      <rPr>
        <sz val="7.5"/>
        <color rgb="FF0645AD"/>
        <rFont val="Arial"/>
        <family val="2"/>
      </rPr>
      <t>Tibás</t>
    </r>
  </si>
  <si>
    <t>San Juan</t>
  </si>
  <si>
    <t>Cinco Esquinas</t>
  </si>
  <si>
    <t>Anselmo Llorente</t>
  </si>
  <si>
    <t>León XIII</t>
  </si>
  <si>
    <t>Colima</t>
  </si>
  <si>
    <r>
      <t> </t>
    </r>
    <r>
      <rPr>
        <sz val="7.5"/>
        <color rgb="FF0645AD"/>
        <rFont val="Arial"/>
        <family val="2"/>
      </rPr>
      <t>Moravia</t>
    </r>
  </si>
  <si>
    <t>San Vicente</t>
  </si>
  <si>
    <t>San Jerónimo</t>
  </si>
  <si>
    <t>La Trinidad</t>
  </si>
  <si>
    <r>
      <t> </t>
    </r>
    <r>
      <rPr>
        <sz val="7.5"/>
        <color rgb="FF0645AD"/>
        <rFont val="Arial"/>
        <family val="2"/>
      </rPr>
      <t>Montes de Oca</t>
    </r>
  </si>
  <si>
    <t>San Pedro</t>
  </si>
  <si>
    <t>Sabanilla</t>
  </si>
  <si>
    <t>Mercedes</t>
  </si>
  <si>
    <r>
      <t> </t>
    </r>
    <r>
      <rPr>
        <sz val="7.5"/>
        <color rgb="FF0645AD"/>
        <rFont val="Arial"/>
        <family val="2"/>
      </rPr>
      <t>Turrubares</t>
    </r>
  </si>
  <si>
    <t>San Pablo</t>
  </si>
  <si>
    <t>San Juan de Mata</t>
  </si>
  <si>
    <t>San Luis</t>
  </si>
  <si>
    <t>Carara</t>
  </si>
  <si>
    <r>
      <t> </t>
    </r>
    <r>
      <rPr>
        <sz val="7.5"/>
        <color rgb="FF0645AD"/>
        <rFont val="Arial"/>
        <family val="2"/>
      </rPr>
      <t>Dota</t>
    </r>
  </si>
  <si>
    <t>Santa María</t>
  </si>
  <si>
    <t>Jardín</t>
  </si>
  <si>
    <t>Copey</t>
  </si>
  <si>
    <r>
      <t> </t>
    </r>
    <r>
      <rPr>
        <sz val="7.5"/>
        <color rgb="FF0645AD"/>
        <rFont val="Arial"/>
        <family val="2"/>
      </rPr>
      <t>Curridabat</t>
    </r>
  </si>
  <si>
    <t>Curridabat</t>
  </si>
  <si>
    <t>Granadilla</t>
  </si>
  <si>
    <t>Sánchez</t>
  </si>
  <si>
    <t>Tirrases</t>
  </si>
  <si>
    <r>
      <t> </t>
    </r>
    <r>
      <rPr>
        <sz val="7.5"/>
        <color rgb="FF0645AD"/>
        <rFont val="Arial"/>
        <family val="2"/>
      </rPr>
      <t>Pérez Zeledón</t>
    </r>
  </si>
  <si>
    <t>El General</t>
  </si>
  <si>
    <t>Daniel Flores</t>
  </si>
  <si>
    <t>Rivas</t>
  </si>
  <si>
    <t>Platanares</t>
  </si>
  <si>
    <t>Pejibaye</t>
  </si>
  <si>
    <t>Cajón</t>
  </si>
  <si>
    <t>Barú</t>
  </si>
  <si>
    <t>Río Nuevo</t>
  </si>
  <si>
    <t>Páramo</t>
  </si>
  <si>
    <t>La Amistad</t>
  </si>
  <si>
    <r>
      <t> </t>
    </r>
    <r>
      <rPr>
        <sz val="7.5"/>
        <color rgb="FF0645AD"/>
        <rFont val="Arial"/>
        <family val="2"/>
      </rPr>
      <t>León Cortés Castro</t>
    </r>
  </si>
  <si>
    <t>San Andrés</t>
  </si>
  <si>
    <t>Llano Bonito</t>
  </si>
  <si>
    <t>Santa Cruz</t>
  </si>
  <si>
    <r>
      <t> </t>
    </r>
    <r>
      <rPr>
        <sz val="7.5"/>
        <color rgb="FF0645AD"/>
        <rFont val="Arial"/>
        <family val="2"/>
      </rPr>
      <t>Alajuela</t>
    </r>
  </si>
  <si>
    <t>San José</t>
  </si>
  <si>
    <t>Carrizal</t>
  </si>
  <si>
    <t>Guácima</t>
  </si>
  <si>
    <t>Río Segundo</t>
  </si>
  <si>
    <t>Turrúcares</t>
  </si>
  <si>
    <t>Tambor</t>
  </si>
  <si>
    <t>Garita</t>
  </si>
  <si>
    <t>Sarapiquí</t>
  </si>
  <si>
    <r>
      <t> </t>
    </r>
    <r>
      <rPr>
        <sz val="7.5"/>
        <color rgb="FF0645AD"/>
        <rFont val="Arial"/>
        <family val="2"/>
      </rPr>
      <t>San Ramón</t>
    </r>
  </si>
  <si>
    <t>San Ramón</t>
  </si>
  <si>
    <t>Piedades Norte</t>
  </si>
  <si>
    <t>Piedades Sur</t>
  </si>
  <si>
    <t>Ángeles</t>
  </si>
  <si>
    <t>Alfaro</t>
  </si>
  <si>
    <t>Volio</t>
  </si>
  <si>
    <t>Zapotal</t>
  </si>
  <si>
    <t>Peñas Blancas</t>
  </si>
  <si>
    <r>
      <t> </t>
    </r>
    <r>
      <rPr>
        <sz val="7.5"/>
        <color rgb="FF0645AD"/>
        <rFont val="Arial"/>
        <family val="2"/>
      </rPr>
      <t>Grecia</t>
    </r>
  </si>
  <si>
    <t>Grecia</t>
  </si>
  <si>
    <t>San Roque</t>
  </si>
  <si>
    <t>Tacares</t>
  </si>
  <si>
    <t>Puente de Piedra</t>
  </si>
  <si>
    <t>Bolívar</t>
  </si>
  <si>
    <r>
      <t> </t>
    </r>
    <r>
      <rPr>
        <sz val="7.5"/>
        <color rgb="FF0645AD"/>
        <rFont val="Arial"/>
        <family val="2"/>
      </rPr>
      <t>San Mateo</t>
    </r>
  </si>
  <si>
    <t>San Mateo</t>
  </si>
  <si>
    <t>Desmonte</t>
  </si>
  <si>
    <t>Jesús María</t>
  </si>
  <si>
    <t>Labrador</t>
  </si>
  <si>
    <r>
      <t> </t>
    </r>
    <r>
      <rPr>
        <sz val="7.5"/>
        <color rgb="FF0645AD"/>
        <rFont val="Arial"/>
        <family val="2"/>
      </rPr>
      <t>Atenas</t>
    </r>
  </si>
  <si>
    <t>Atenas</t>
  </si>
  <si>
    <t>Jesús</t>
  </si>
  <si>
    <t>Santa Eulalia</t>
  </si>
  <si>
    <t>Escobal</t>
  </si>
  <si>
    <r>
      <t> </t>
    </r>
    <r>
      <rPr>
        <sz val="7.5"/>
        <color rgb="FF0645AD"/>
        <rFont val="Arial"/>
        <family val="2"/>
      </rPr>
      <t>Naranjo</t>
    </r>
  </si>
  <si>
    <t>Naranjo</t>
  </si>
  <si>
    <t>Cirrí Sur</t>
  </si>
  <si>
    <t>El Rosario</t>
  </si>
  <si>
    <t>Palmitos</t>
  </si>
  <si>
    <r>
      <t> </t>
    </r>
    <r>
      <rPr>
        <sz val="7.5"/>
        <color rgb="FF0645AD"/>
        <rFont val="Arial"/>
        <family val="2"/>
      </rPr>
      <t>Palmares</t>
    </r>
  </si>
  <si>
    <t>Palmares</t>
  </si>
  <si>
    <t>Zaragoza</t>
  </si>
  <si>
    <t>Buenos Aires</t>
  </si>
  <si>
    <t>Candelaria</t>
  </si>
  <si>
    <t>Esquipulas</t>
  </si>
  <si>
    <t>La Granja</t>
  </si>
  <si>
    <r>
      <t> </t>
    </r>
    <r>
      <rPr>
        <sz val="7.5"/>
        <color rgb="FF0645AD"/>
        <rFont val="Arial"/>
        <family val="2"/>
      </rPr>
      <t>Poás</t>
    </r>
  </si>
  <si>
    <t>Carrillos</t>
  </si>
  <si>
    <t>Sabana Redonda</t>
  </si>
  <si>
    <r>
      <t> </t>
    </r>
    <r>
      <rPr>
        <sz val="7.5"/>
        <color rgb="FF0645AD"/>
        <rFont val="Arial"/>
        <family val="2"/>
      </rPr>
      <t>Orotina</t>
    </r>
  </si>
  <si>
    <t>Orotina</t>
  </si>
  <si>
    <t>El Mastate</t>
  </si>
  <si>
    <t>Hacienda Vieja</t>
  </si>
  <si>
    <t>Coyolar</t>
  </si>
  <si>
    <t>La Ceiba</t>
  </si>
  <si>
    <r>
      <t> </t>
    </r>
    <r>
      <rPr>
        <sz val="7.5"/>
        <color rgb="FF0645AD"/>
        <rFont val="Arial"/>
        <family val="2"/>
      </rPr>
      <t>San Carlos</t>
    </r>
  </si>
  <si>
    <t>Quesada</t>
  </si>
  <si>
    <t>Florencia</t>
  </si>
  <si>
    <t>Buenavista</t>
  </si>
  <si>
    <t>Aguas Zarcas</t>
  </si>
  <si>
    <t>Venecia</t>
  </si>
  <si>
    <t>Pital</t>
  </si>
  <si>
    <t>La Fortuna</t>
  </si>
  <si>
    <t>La Tigra</t>
  </si>
  <si>
    <t>La Palmera</t>
  </si>
  <si>
    <t>Venado</t>
  </si>
  <si>
    <t>Cutris</t>
  </si>
  <si>
    <t>Pocosol</t>
  </si>
  <si>
    <r>
      <t> </t>
    </r>
    <r>
      <rPr>
        <sz val="7.5"/>
        <color rgb="FF0645AD"/>
        <rFont val="Arial"/>
        <family val="2"/>
      </rPr>
      <t>Zarcero</t>
    </r>
  </si>
  <si>
    <t>Laguna</t>
  </si>
  <si>
    <t>Tapesco</t>
  </si>
  <si>
    <t>Palmira</t>
  </si>
  <si>
    <t>Brisas</t>
  </si>
  <si>
    <r>
      <t> </t>
    </r>
    <r>
      <rPr>
        <sz val="7.5"/>
        <color rgb="FF0645AD"/>
        <rFont val="Arial"/>
        <family val="2"/>
      </rPr>
      <t>Sarchí</t>
    </r>
  </si>
  <si>
    <t>Sarchí Norte</t>
  </si>
  <si>
    <t>Sarchí Sur</t>
  </si>
  <si>
    <t>Toro Amarillo</t>
  </si>
  <si>
    <t>Rodríguez</t>
  </si>
  <si>
    <r>
      <t> </t>
    </r>
    <r>
      <rPr>
        <sz val="7.5"/>
        <color rgb="FF0645AD"/>
        <rFont val="Arial"/>
        <family val="2"/>
      </rPr>
      <t>Upala</t>
    </r>
  </si>
  <si>
    <t>Upala</t>
  </si>
  <si>
    <t>Aguas Claras</t>
  </si>
  <si>
    <t>Bijagua</t>
  </si>
  <si>
    <t>Delicias</t>
  </si>
  <si>
    <t>Dos Ríos</t>
  </si>
  <si>
    <t>Yolillal</t>
  </si>
  <si>
    <t>Canalete</t>
  </si>
  <si>
    <r>
      <t> </t>
    </r>
    <r>
      <rPr>
        <sz val="7.5"/>
        <color rgb="FF0645AD"/>
        <rFont val="Arial"/>
        <family val="2"/>
      </rPr>
      <t>Los Chiles</t>
    </r>
  </si>
  <si>
    <t>Los Chiles</t>
  </si>
  <si>
    <t>Caño Negro</t>
  </si>
  <si>
    <t>El Amparo</t>
  </si>
  <si>
    <t>San Jorge</t>
  </si>
  <si>
    <r>
      <t> </t>
    </r>
    <r>
      <rPr>
        <sz val="7.5"/>
        <color rgb="FF0645AD"/>
        <rFont val="Arial"/>
        <family val="2"/>
      </rPr>
      <t>Guatuso</t>
    </r>
  </si>
  <si>
    <t>Cote</t>
  </si>
  <si>
    <t>Katira</t>
  </si>
  <si>
    <r>
      <t> </t>
    </r>
    <r>
      <rPr>
        <sz val="7.5"/>
        <color rgb="FF0645AD"/>
        <rFont val="Arial"/>
        <family val="2"/>
      </rPr>
      <t>Río Cuarto</t>
    </r>
  </si>
  <si>
    <t>Río Cuarto</t>
  </si>
  <si>
    <t>Santa Rita</t>
  </si>
  <si>
    <t>Santa Isabel</t>
  </si>
  <si>
    <r>
      <t> </t>
    </r>
    <r>
      <rPr>
        <sz val="7.5"/>
        <color rgb="FF0645AD"/>
        <rFont val="Arial"/>
        <family val="2"/>
      </rPr>
      <t>Cartago</t>
    </r>
  </si>
  <si>
    <t>Oriental</t>
  </si>
  <si>
    <t>Occidental</t>
  </si>
  <si>
    <t>San Nicolás</t>
  </si>
  <si>
    <t>Aguacaliente</t>
  </si>
  <si>
    <t>Corralillo</t>
  </si>
  <si>
    <t>Tierra Blanca</t>
  </si>
  <si>
    <t>Dulce Nombre</t>
  </si>
  <si>
    <t>Llano Grande</t>
  </si>
  <si>
    <t>Quebradilla</t>
  </si>
  <si>
    <r>
      <t> </t>
    </r>
    <r>
      <rPr>
        <sz val="7.5"/>
        <color rgb="FF0645AD"/>
        <rFont val="Arial"/>
        <family val="2"/>
      </rPr>
      <t>Paraíso</t>
    </r>
  </si>
  <si>
    <t>Paraíso</t>
  </si>
  <si>
    <t>Orosi</t>
  </si>
  <si>
    <t>Cachí</t>
  </si>
  <si>
    <t>Llanos de Santa Lucía</t>
  </si>
  <si>
    <t>Birrisito</t>
  </si>
  <si>
    <r>
      <t> </t>
    </r>
    <r>
      <rPr>
        <sz val="7.5"/>
        <color rgb="FF0645AD"/>
        <rFont val="Arial"/>
        <family val="2"/>
      </rPr>
      <t>La Unión</t>
    </r>
  </si>
  <si>
    <t>Tres Ríos</t>
  </si>
  <si>
    <t>San Diego</t>
  </si>
  <si>
    <t>Río Azul</t>
  </si>
  <si>
    <r>
      <t> </t>
    </r>
    <r>
      <rPr>
        <sz val="7.5"/>
        <color rgb="FF0645AD"/>
        <rFont val="Arial"/>
        <family val="2"/>
      </rPr>
      <t>Jiménez</t>
    </r>
  </si>
  <si>
    <t>Juan Viñas</t>
  </si>
  <si>
    <t>Tucurrique</t>
  </si>
  <si>
    <t>La Victoria</t>
  </si>
  <si>
    <r>
      <t> </t>
    </r>
    <r>
      <rPr>
        <sz val="7.5"/>
        <color rgb="FF0645AD"/>
        <rFont val="Arial"/>
        <family val="2"/>
      </rPr>
      <t>Turrialba</t>
    </r>
  </si>
  <si>
    <t>Turrialba</t>
  </si>
  <si>
    <t>La Suiza</t>
  </si>
  <si>
    <t>Peralta</t>
  </si>
  <si>
    <t>Santa Teresita</t>
  </si>
  <si>
    <t>Pavones</t>
  </si>
  <si>
    <t>Tuis</t>
  </si>
  <si>
    <t>Tayutic</t>
  </si>
  <si>
    <t>Santa Rosa</t>
  </si>
  <si>
    <t>Tres Equis</t>
  </si>
  <si>
    <t>La Isabel</t>
  </si>
  <si>
    <t>Chirripó</t>
  </si>
  <si>
    <r>
      <t> </t>
    </r>
    <r>
      <rPr>
        <sz val="7.5"/>
        <color rgb="FF0645AD"/>
        <rFont val="Arial"/>
        <family val="2"/>
      </rPr>
      <t>Alvarado</t>
    </r>
  </si>
  <si>
    <t>Pacayas</t>
  </si>
  <si>
    <t>Cervantes</t>
  </si>
  <si>
    <t>Capellades</t>
  </si>
  <si>
    <r>
      <t> </t>
    </r>
    <r>
      <rPr>
        <sz val="7.5"/>
        <color rgb="FF0645AD"/>
        <rFont val="Arial"/>
        <family val="2"/>
      </rPr>
      <t>Oreamuno</t>
    </r>
  </si>
  <si>
    <t>Cot</t>
  </si>
  <si>
    <t>Potrero Cerrado</t>
  </si>
  <si>
    <t>Cipreses</t>
  </si>
  <si>
    <r>
      <t> </t>
    </r>
    <r>
      <rPr>
        <sz val="7.5"/>
        <color rgb="FF0645AD"/>
        <rFont val="Arial"/>
        <family val="2"/>
      </rPr>
      <t>El Guarco</t>
    </r>
  </si>
  <si>
    <t>El Tejar</t>
  </si>
  <si>
    <t>Tobosi</t>
  </si>
  <si>
    <t>Patio de Agua</t>
  </si>
  <si>
    <r>
      <t> </t>
    </r>
    <r>
      <rPr>
        <sz val="7.5"/>
        <color rgb="FF0645AD"/>
        <rFont val="Arial"/>
        <family val="2"/>
      </rPr>
      <t>Heredia</t>
    </r>
  </si>
  <si>
    <t>Heredia</t>
  </si>
  <si>
    <t>Ulloa</t>
  </si>
  <si>
    <t>Varablanca</t>
  </si>
  <si>
    <r>
      <t> </t>
    </r>
    <r>
      <rPr>
        <sz val="7.5"/>
        <color rgb="FF0645AD"/>
        <rFont val="Arial"/>
        <family val="2"/>
      </rPr>
      <t>Barva</t>
    </r>
  </si>
  <si>
    <t>Barva</t>
  </si>
  <si>
    <t>Santa Lucía</t>
  </si>
  <si>
    <t>San José de la Montaña</t>
  </si>
  <si>
    <r>
      <t> </t>
    </r>
    <r>
      <rPr>
        <sz val="7.5"/>
        <color rgb="FF0645AD"/>
        <rFont val="Arial"/>
        <family val="2"/>
      </rPr>
      <t>Santo Domingo</t>
    </r>
  </si>
  <si>
    <t>Santo Domingo</t>
  </si>
  <si>
    <t>Paracito</t>
  </si>
  <si>
    <t>Santo Tomás</t>
  </si>
  <si>
    <t>Tures</t>
  </si>
  <si>
    <t>Pará</t>
  </si>
  <si>
    <r>
      <t> </t>
    </r>
    <r>
      <rPr>
        <sz val="7.5"/>
        <color rgb="FF0645AD"/>
        <rFont val="Arial"/>
        <family val="2"/>
      </rPr>
      <t>Santa Bárbara</t>
    </r>
  </si>
  <si>
    <t>Santa Bárbara</t>
  </si>
  <si>
    <t>Purabá</t>
  </si>
  <si>
    <r>
      <t> </t>
    </r>
    <r>
      <rPr>
        <sz val="7.5"/>
        <color rgb="FF0645AD"/>
        <rFont val="Arial"/>
        <family val="2"/>
      </rPr>
      <t>San Rafael</t>
    </r>
  </si>
  <si>
    <r>
      <t> </t>
    </r>
    <r>
      <rPr>
        <sz val="7.5"/>
        <color rgb="FF0645AD"/>
        <rFont val="Arial"/>
        <family val="2"/>
      </rPr>
      <t>San Isidro</t>
    </r>
  </si>
  <si>
    <r>
      <t> </t>
    </r>
    <r>
      <rPr>
        <sz val="7.5"/>
        <color rgb="FF0645AD"/>
        <rFont val="Arial"/>
        <family val="2"/>
      </rPr>
      <t>Belén</t>
    </r>
  </si>
  <si>
    <t>La Ribera</t>
  </si>
  <si>
    <t>La Asunción</t>
  </si>
  <si>
    <r>
      <t> </t>
    </r>
    <r>
      <rPr>
        <sz val="7.5"/>
        <color rgb="FF0645AD"/>
        <rFont val="Arial"/>
        <family val="2"/>
      </rPr>
      <t>Flores</t>
    </r>
  </si>
  <si>
    <t>San Joaquín</t>
  </si>
  <si>
    <t>Barrantes</t>
  </si>
  <si>
    <t>Llorente</t>
  </si>
  <si>
    <r>
      <t> </t>
    </r>
    <r>
      <rPr>
        <sz val="7.5"/>
        <color rgb="FF0645AD"/>
        <rFont val="Arial"/>
        <family val="2"/>
      </rPr>
      <t>San Pablo</t>
    </r>
  </si>
  <si>
    <t>Rincón de Sabanilla</t>
  </si>
  <si>
    <r>
      <t> </t>
    </r>
    <r>
      <rPr>
        <sz val="7.5"/>
        <color rgb="FF0645AD"/>
        <rFont val="Arial"/>
        <family val="2"/>
      </rPr>
      <t>Sarapiquí</t>
    </r>
  </si>
  <si>
    <t>Puerto Viejo</t>
  </si>
  <si>
    <t>La Virgen</t>
  </si>
  <si>
    <t>Las Horquetas</t>
  </si>
  <si>
    <t>Llanuras del Gaspar</t>
  </si>
  <si>
    <t>Cureña</t>
  </si>
  <si>
    <r>
      <t> </t>
    </r>
    <r>
      <rPr>
        <sz val="7.5"/>
        <color rgb="FF0645AD"/>
        <rFont val="Arial"/>
        <family val="2"/>
      </rPr>
      <t>Guanacaste</t>
    </r>
  </si>
  <si>
    <r>
      <t> </t>
    </r>
    <r>
      <rPr>
        <sz val="7.5"/>
        <color rgb="FF0645AD"/>
        <rFont val="Arial"/>
        <family val="2"/>
      </rPr>
      <t>Liberia</t>
    </r>
  </si>
  <si>
    <t>Liberia</t>
  </si>
  <si>
    <t>Cañas Dulces</t>
  </si>
  <si>
    <t>Mayorga</t>
  </si>
  <si>
    <t>Nacascolo</t>
  </si>
  <si>
    <t>Curubandé</t>
  </si>
  <si>
    <r>
      <t> </t>
    </r>
    <r>
      <rPr>
        <sz val="7.5"/>
        <color rgb="FF0645AD"/>
        <rFont val="Arial"/>
        <family val="2"/>
      </rPr>
      <t>Nicoya</t>
    </r>
  </si>
  <si>
    <t>Nicoya</t>
  </si>
  <si>
    <t>Mansión</t>
  </si>
  <si>
    <t>Quebrada Honda</t>
  </si>
  <si>
    <t>Sámara</t>
  </si>
  <si>
    <t>Nosara</t>
  </si>
  <si>
    <t>Belén de Nosarita</t>
  </si>
  <si>
    <r>
      <t> </t>
    </r>
    <r>
      <rPr>
        <sz val="7.5"/>
        <color rgb="FF0645AD"/>
        <rFont val="Arial"/>
        <family val="2"/>
      </rPr>
      <t>Santa Cruz</t>
    </r>
  </si>
  <si>
    <t>Bolsón</t>
  </si>
  <si>
    <t>Veintisiete de Abril</t>
  </si>
  <si>
    <t>Tempate</t>
  </si>
  <si>
    <t>Cartagena</t>
  </si>
  <si>
    <t>Cuajiniquil</t>
  </si>
  <si>
    <t>Diriá</t>
  </si>
  <si>
    <t>Cabo Velas</t>
  </si>
  <si>
    <t>Tamarindo</t>
  </si>
  <si>
    <r>
      <t> </t>
    </r>
    <r>
      <rPr>
        <sz val="7.5"/>
        <color rgb="FF0645AD"/>
        <rFont val="Arial"/>
        <family val="2"/>
      </rPr>
      <t>Bagaces</t>
    </r>
  </si>
  <si>
    <t>Bagaces</t>
  </si>
  <si>
    <t>Mogote</t>
  </si>
  <si>
    <t>Río Naranjo</t>
  </si>
  <si>
    <r>
      <t> </t>
    </r>
    <r>
      <rPr>
        <sz val="7.5"/>
        <color rgb="FF0645AD"/>
        <rFont val="Arial"/>
        <family val="2"/>
      </rPr>
      <t>Carrillo</t>
    </r>
  </si>
  <si>
    <t>Sardinal</t>
  </si>
  <si>
    <t>Belén</t>
  </si>
  <si>
    <r>
      <t> </t>
    </r>
    <r>
      <rPr>
        <sz val="7.5"/>
        <color rgb="FF0645AD"/>
        <rFont val="Arial"/>
        <family val="2"/>
      </rPr>
      <t>Cañas</t>
    </r>
  </si>
  <si>
    <t>Cañas</t>
  </si>
  <si>
    <t>Bebedero</t>
  </si>
  <si>
    <t>Porozal</t>
  </si>
  <si>
    <r>
      <t> </t>
    </r>
    <r>
      <rPr>
        <sz val="7.5"/>
        <color rgb="FF0645AD"/>
        <rFont val="Arial"/>
        <family val="2"/>
      </rPr>
      <t>Abangares</t>
    </r>
  </si>
  <si>
    <t>Las Juntas</t>
  </si>
  <si>
    <t>Sierra</t>
  </si>
  <si>
    <t>Colorado</t>
  </si>
  <si>
    <r>
      <t> </t>
    </r>
    <r>
      <rPr>
        <sz val="7.5"/>
        <color rgb="FF0645AD"/>
        <rFont val="Arial"/>
        <family val="2"/>
      </rPr>
      <t>Tilarán</t>
    </r>
  </si>
  <si>
    <t>Tilarán</t>
  </si>
  <si>
    <t>Quebrada Grande</t>
  </si>
  <si>
    <t>Tronadora</t>
  </si>
  <si>
    <t>Líbano</t>
  </si>
  <si>
    <t>Tierras Morenas</t>
  </si>
  <si>
    <t>Arenal</t>
  </si>
  <si>
    <t>Cabeceras</t>
  </si>
  <si>
    <r>
      <t> </t>
    </r>
    <r>
      <rPr>
        <sz val="7.5"/>
        <color rgb="FF0645AD"/>
        <rFont val="Arial"/>
        <family val="2"/>
      </rPr>
      <t>Nandayure</t>
    </r>
  </si>
  <si>
    <t>Carmona</t>
  </si>
  <si>
    <t>Porvenir</t>
  </si>
  <si>
    <t>Bejuco</t>
  </si>
  <si>
    <r>
      <t> </t>
    </r>
    <r>
      <rPr>
        <sz val="7.5"/>
        <color rgb="FF0645AD"/>
        <rFont val="Arial"/>
        <family val="2"/>
      </rPr>
      <t>La Cruz</t>
    </r>
  </si>
  <si>
    <t>La Cruz</t>
  </si>
  <si>
    <t>Santa Cecilia</t>
  </si>
  <si>
    <t>La Garita</t>
  </si>
  <si>
    <t>Santa Elena</t>
  </si>
  <si>
    <r>
      <t> </t>
    </r>
    <r>
      <rPr>
        <sz val="7.5"/>
        <color rgb="FF0645AD"/>
        <rFont val="Arial"/>
        <family val="2"/>
      </rPr>
      <t>Hojancha</t>
    </r>
  </si>
  <si>
    <t>Hojancha</t>
  </si>
  <si>
    <t>Monte Romo</t>
  </si>
  <si>
    <t>Puerto Carrillo</t>
  </si>
  <si>
    <t>Huacas</t>
  </si>
  <si>
    <t>Matambú</t>
  </si>
  <si>
    <r>
      <t> </t>
    </r>
    <r>
      <rPr>
        <sz val="7.5"/>
        <color rgb="FF0645AD"/>
        <rFont val="Arial"/>
        <family val="2"/>
      </rPr>
      <t>Puntarenas</t>
    </r>
  </si>
  <si>
    <t>Puntarenas</t>
  </si>
  <si>
    <t>Pitahaya</t>
  </si>
  <si>
    <t>Chomes</t>
  </si>
  <si>
    <t>Lepanto</t>
  </si>
  <si>
    <t>Paquera</t>
  </si>
  <si>
    <t>Manzanillo</t>
  </si>
  <si>
    <t>Guacimal</t>
  </si>
  <si>
    <t>Barranca</t>
  </si>
  <si>
    <t>Monte Verde</t>
  </si>
  <si>
    <t>Isla del Coco</t>
  </si>
  <si>
    <t>Cóbano</t>
  </si>
  <si>
    <t>Chacarita</t>
  </si>
  <si>
    <t>Chira</t>
  </si>
  <si>
    <t>Acapulco</t>
  </si>
  <si>
    <t>El Roble</t>
  </si>
  <si>
    <t>Arancibia</t>
  </si>
  <si>
    <r>
      <t> </t>
    </r>
    <r>
      <rPr>
        <sz val="7.5"/>
        <color rgb="FF0645AD"/>
        <rFont val="Arial"/>
        <family val="2"/>
      </rPr>
      <t>Esparza</t>
    </r>
  </si>
  <si>
    <t>Espíritu Santo</t>
  </si>
  <si>
    <t>San Juan Grande</t>
  </si>
  <si>
    <t>Macacona</t>
  </si>
  <si>
    <t>Caldera</t>
  </si>
  <si>
    <r>
      <t> </t>
    </r>
    <r>
      <rPr>
        <sz val="7.5"/>
        <color rgb="FF0645AD"/>
        <rFont val="Arial"/>
        <family val="2"/>
      </rPr>
      <t>Buenos Aires</t>
    </r>
  </si>
  <si>
    <t>Volcán</t>
  </si>
  <si>
    <t>Potrero Grande</t>
  </si>
  <si>
    <t>Boruca</t>
  </si>
  <si>
    <t>Pilas</t>
  </si>
  <si>
    <t>Colinas</t>
  </si>
  <si>
    <t>Chánguena</t>
  </si>
  <si>
    <t>Biolley</t>
  </si>
  <si>
    <t>Brunka</t>
  </si>
  <si>
    <r>
      <t> </t>
    </r>
    <r>
      <rPr>
        <sz val="7.5"/>
        <color rgb="FF0645AD"/>
        <rFont val="Arial"/>
        <family val="2"/>
      </rPr>
      <t>Montes de Oro</t>
    </r>
  </si>
  <si>
    <t>Miramar</t>
  </si>
  <si>
    <t>La Unión</t>
  </si>
  <si>
    <r>
      <t> </t>
    </r>
    <r>
      <rPr>
        <sz val="7.5"/>
        <color rgb="FF0645AD"/>
        <rFont val="Arial"/>
        <family val="2"/>
      </rPr>
      <t>Osa</t>
    </r>
  </si>
  <si>
    <t>Puerto Cortés</t>
  </si>
  <si>
    <t>Palmar</t>
  </si>
  <si>
    <t>Sierpe</t>
  </si>
  <si>
    <t>Bahía Ballena</t>
  </si>
  <si>
    <t>Piedras Blancas</t>
  </si>
  <si>
    <t>Bahía Drake</t>
  </si>
  <si>
    <r>
      <t> </t>
    </r>
    <r>
      <rPr>
        <sz val="7.5"/>
        <color rgb="FF0645AD"/>
        <rFont val="Arial"/>
        <family val="2"/>
      </rPr>
      <t>Quepos</t>
    </r>
  </si>
  <si>
    <t>Quepos</t>
  </si>
  <si>
    <t>Savegre</t>
  </si>
  <si>
    <t>Naranjito</t>
  </si>
  <si>
    <r>
      <t> </t>
    </r>
    <r>
      <rPr>
        <sz val="7.5"/>
        <color rgb="FF0645AD"/>
        <rFont val="Arial"/>
        <family val="2"/>
      </rPr>
      <t>Golfito</t>
    </r>
  </si>
  <si>
    <t>Golfito</t>
  </si>
  <si>
    <t>Puerto Jiménez</t>
  </si>
  <si>
    <t>Guaycará</t>
  </si>
  <si>
    <t>Pavón</t>
  </si>
  <si>
    <r>
      <t> </t>
    </r>
    <r>
      <rPr>
        <sz val="7.5"/>
        <color rgb="FF0645AD"/>
        <rFont val="Arial"/>
        <family val="2"/>
      </rPr>
      <t>Coto Brus</t>
    </r>
  </si>
  <si>
    <t>San Vito</t>
  </si>
  <si>
    <t>Sabalito</t>
  </si>
  <si>
    <t>Aguabuena</t>
  </si>
  <si>
    <t>Limoncito</t>
  </si>
  <si>
    <t>Pittier</t>
  </si>
  <si>
    <t>Gutiérrez Braun</t>
  </si>
  <si>
    <r>
      <t> </t>
    </r>
    <r>
      <rPr>
        <sz val="7.5"/>
        <color rgb="FF0645AD"/>
        <rFont val="Arial"/>
        <family val="2"/>
      </rPr>
      <t>Parrita</t>
    </r>
  </si>
  <si>
    <t>Parrita</t>
  </si>
  <si>
    <r>
      <t> </t>
    </r>
    <r>
      <rPr>
        <sz val="7.5"/>
        <color rgb="FF0645AD"/>
        <rFont val="Arial"/>
        <family val="2"/>
      </rPr>
      <t>Corredores</t>
    </r>
  </si>
  <si>
    <t>Corredor</t>
  </si>
  <si>
    <t>La Cuesta</t>
  </si>
  <si>
    <t>Canoas</t>
  </si>
  <si>
    <t>Laurel</t>
  </si>
  <si>
    <r>
      <t> </t>
    </r>
    <r>
      <rPr>
        <sz val="7.5"/>
        <color rgb="FF0645AD"/>
        <rFont val="Arial"/>
        <family val="2"/>
      </rPr>
      <t>Garabito</t>
    </r>
  </si>
  <si>
    <t>Jacó</t>
  </si>
  <si>
    <t>Tárcoles</t>
  </si>
  <si>
    <t>Lagunillas</t>
  </si>
  <si>
    <r>
      <t> </t>
    </r>
    <r>
      <rPr>
        <sz val="7.5"/>
        <color rgb="FF0645AD"/>
        <rFont val="Arial"/>
        <family val="2"/>
      </rPr>
      <t>Limón</t>
    </r>
  </si>
  <si>
    <t>Limón</t>
  </si>
  <si>
    <t>Valle La Estrella</t>
  </si>
  <si>
    <t>Río Blanco</t>
  </si>
  <si>
    <t>Matama</t>
  </si>
  <si>
    <r>
      <t> </t>
    </r>
    <r>
      <rPr>
        <sz val="7.5"/>
        <color rgb="FF0645AD"/>
        <rFont val="Arial"/>
        <family val="2"/>
      </rPr>
      <t>Pococí</t>
    </r>
  </si>
  <si>
    <t>Guápiles</t>
  </si>
  <si>
    <t>Jiménez</t>
  </si>
  <si>
    <t>Rita</t>
  </si>
  <si>
    <t>Roxana</t>
  </si>
  <si>
    <t>Cariari</t>
  </si>
  <si>
    <t>La Colonia</t>
  </si>
  <si>
    <r>
      <t> </t>
    </r>
    <r>
      <rPr>
        <sz val="7.5"/>
        <color rgb="FF0645AD"/>
        <rFont val="Arial"/>
        <family val="2"/>
      </rPr>
      <t>Siquirres</t>
    </r>
  </si>
  <si>
    <t>Siquirres</t>
  </si>
  <si>
    <t>Pacuarito</t>
  </si>
  <si>
    <t>Florida</t>
  </si>
  <si>
    <t>Germania</t>
  </si>
  <si>
    <t>El Cairo</t>
  </si>
  <si>
    <t>Alegría</t>
  </si>
  <si>
    <t>Reventazón</t>
  </si>
  <si>
    <r>
      <t> </t>
    </r>
    <r>
      <rPr>
        <sz val="7.5"/>
        <color rgb="FF0645AD"/>
        <rFont val="Arial"/>
        <family val="2"/>
      </rPr>
      <t>Talamanca</t>
    </r>
  </si>
  <si>
    <t>Bratsi</t>
  </si>
  <si>
    <t>Sixaola</t>
  </si>
  <si>
    <t>Cahuita</t>
  </si>
  <si>
    <t>Telire</t>
  </si>
  <si>
    <r>
      <t> </t>
    </r>
    <r>
      <rPr>
        <sz val="7.5"/>
        <color rgb="FF0645AD"/>
        <rFont val="Arial"/>
        <family val="2"/>
      </rPr>
      <t>Matina</t>
    </r>
  </si>
  <si>
    <t>Matina</t>
  </si>
  <si>
    <t>Batán</t>
  </si>
  <si>
    <t>Carrandi</t>
  </si>
  <si>
    <r>
      <t> </t>
    </r>
    <r>
      <rPr>
        <sz val="7.5"/>
        <color rgb="FF0645AD"/>
        <rFont val="Arial"/>
        <family val="2"/>
      </rPr>
      <t>Guácimo</t>
    </r>
  </si>
  <si>
    <t>Guácimo</t>
  </si>
  <si>
    <t>Pocora</t>
  </si>
  <si>
    <t>Río Jiménez</t>
  </si>
  <si>
    <t>Duacarí</t>
  </si>
  <si>
    <t>Adelanto de gastos:</t>
  </si>
  <si>
    <t>Viáticos colones</t>
  </si>
  <si>
    <t>Consulta C.C.S.S</t>
  </si>
  <si>
    <t>Nombre Funcionario, Estudiante o Proveedor quien se debe realizar depósito:</t>
  </si>
  <si>
    <t>Nombre de la persona que autoriza el gasto</t>
  </si>
  <si>
    <t>Puerto Viejo Limon</t>
  </si>
  <si>
    <t>Puerto Viejo  Sarapiquí</t>
  </si>
  <si>
    <t>San Rafael  Alajuela</t>
  </si>
  <si>
    <t>Santa María Dota</t>
  </si>
  <si>
    <t>Fortuna Bagaces</t>
  </si>
  <si>
    <t>Fortuna San Carlos</t>
  </si>
  <si>
    <t>arti. 19 contraloría</t>
  </si>
  <si>
    <t>Cartago</t>
  </si>
  <si>
    <t>Fecha final uso del gasto</t>
  </si>
  <si>
    <t>Total gastos pagados con la tarjeta institucional</t>
  </si>
  <si>
    <t>Gastos menores colones</t>
  </si>
  <si>
    <t>Gastos menores dólares</t>
  </si>
  <si>
    <t>Viáticos dólares</t>
  </si>
  <si>
    <t>TOTAL GENERALES DE GASTOS COLONES</t>
  </si>
  <si>
    <t>TOTAL GENERALES DE GASTOS DOLARES</t>
  </si>
  <si>
    <t>Monto autorizado p/ contraloría de referencia</t>
  </si>
  <si>
    <t>El orden para adejuntar documentos es:</t>
  </si>
  <si>
    <t>Sub total alimentación/hospedaje</t>
  </si>
  <si>
    <t>Gastos transporte público/privado</t>
  </si>
  <si>
    <t>Total viáticos</t>
  </si>
  <si>
    <t>De la lista desplegable debe escoger el tipo de gasto</t>
  </si>
  <si>
    <t>Gastos pagados sin tarjeta</t>
  </si>
  <si>
    <t>Gastos pagados con tarjeta</t>
  </si>
  <si>
    <t>Gastos de Quick Pass</t>
  </si>
  <si>
    <t>038</t>
  </si>
  <si>
    <t>Total gastos incurridos por el funcionario o estudiante</t>
  </si>
  <si>
    <t>DISTRIBUCIÓN DEL GASTO</t>
  </si>
  <si>
    <t>TOTAL GASTOS GENERADOS</t>
  </si>
  <si>
    <t>Florencia San Carlos</t>
  </si>
  <si>
    <t>Pital  San Carlos</t>
  </si>
  <si>
    <t>Pocosol  San Carlos</t>
  </si>
  <si>
    <t>Aguas Zarcas  San Carlos</t>
  </si>
  <si>
    <t>La Virgen  Sarapiquí</t>
  </si>
  <si>
    <t>Las Juntas  Abangares</t>
  </si>
  <si>
    <t>Guayabo  Bagaces</t>
  </si>
  <si>
    <t>Ciudad Carmona  Nandayure</t>
  </si>
  <si>
    <t>San Vito de Coto Brus</t>
  </si>
  <si>
    <t>Puerto Jiménez Golfito</t>
  </si>
  <si>
    <t>Río Claro  Golfito</t>
  </si>
  <si>
    <t>Puerto Cortés de Osa</t>
  </si>
  <si>
    <t>Palmar Norte  de Osa</t>
  </si>
  <si>
    <t xml:space="preserve">Yo </t>
  </si>
  <si>
    <t>con cédula</t>
  </si>
  <si>
    <t>Dirección de vivienda</t>
  </si>
  <si>
    <t>Indicar la placa vehículo Uned que hizo la gira</t>
  </si>
  <si>
    <t>Fila que colabora con las formulas distribución del gasto</t>
  </si>
  <si>
    <t xml:space="preserve">declaro bajo juramento que la información brindada </t>
  </si>
  <si>
    <t>Otras señas</t>
  </si>
  <si>
    <t>Consulta M.H.</t>
  </si>
  <si>
    <t>San Marcos  Tarrazú</t>
  </si>
  <si>
    <t>Total gastos menores</t>
  </si>
  <si>
    <t>Monto utilizado viáticos</t>
  </si>
  <si>
    <t xml:space="preserve">BN </t>
  </si>
  <si>
    <t>SIN</t>
  </si>
  <si>
    <t>Monto adelantado gastos menores dólares</t>
  </si>
  <si>
    <t>Abangares</t>
  </si>
  <si>
    <t xml:space="preserve">Abangares </t>
  </si>
  <si>
    <t>Agua Buena</t>
  </si>
  <si>
    <t>Guanacaste</t>
  </si>
  <si>
    <t>Acosta</t>
  </si>
  <si>
    <t>Aguacaliente o San Francisco</t>
  </si>
  <si>
    <t xml:space="preserve">Acosta </t>
  </si>
  <si>
    <t xml:space="preserve">Aguas Claras </t>
  </si>
  <si>
    <t>Alvarado</t>
  </si>
  <si>
    <t xml:space="preserve">Aserrí </t>
  </si>
  <si>
    <t xml:space="preserve">Ángeles </t>
  </si>
  <si>
    <t xml:space="preserve">Belén </t>
  </si>
  <si>
    <t xml:space="preserve">Buenos Aires </t>
  </si>
  <si>
    <t>Carrillo</t>
  </si>
  <si>
    <t>Corredores</t>
  </si>
  <si>
    <t xml:space="preserve">Bahía Ballena </t>
  </si>
  <si>
    <t>Coto Brus</t>
  </si>
  <si>
    <t>Dota</t>
  </si>
  <si>
    <t xml:space="preserve">Dota </t>
  </si>
  <si>
    <t xml:space="preserve">Barrantes </t>
  </si>
  <si>
    <t>El Guarco</t>
  </si>
  <si>
    <t xml:space="preserve">Barú </t>
  </si>
  <si>
    <t>Esparza</t>
  </si>
  <si>
    <t>Flores</t>
  </si>
  <si>
    <t>Garabito</t>
  </si>
  <si>
    <t xml:space="preserve">Garabito </t>
  </si>
  <si>
    <t>Goicoechea</t>
  </si>
  <si>
    <t>Guatuso</t>
  </si>
  <si>
    <t xml:space="preserve">Biolley </t>
  </si>
  <si>
    <t xml:space="preserve">Bolívar </t>
  </si>
  <si>
    <t>León Cortés</t>
  </si>
  <si>
    <t xml:space="preserve">León Cortés </t>
  </si>
  <si>
    <t xml:space="preserve">Los Chiles </t>
  </si>
  <si>
    <t>Montes de Oca</t>
  </si>
  <si>
    <t xml:space="preserve">Cabo Velas </t>
  </si>
  <si>
    <t>Montes de Oro</t>
  </si>
  <si>
    <t>Mora</t>
  </si>
  <si>
    <t>Moravia</t>
  </si>
  <si>
    <t>Nandayure</t>
  </si>
  <si>
    <t xml:space="preserve">Nicoya </t>
  </si>
  <si>
    <t>Oreamuno</t>
  </si>
  <si>
    <t>Osa</t>
  </si>
  <si>
    <t>Pérez Zeledón</t>
  </si>
  <si>
    <t>Poás</t>
  </si>
  <si>
    <t>Pococí</t>
  </si>
  <si>
    <t>Puriscal</t>
  </si>
  <si>
    <t xml:space="preserve">San Carlos </t>
  </si>
  <si>
    <t xml:space="preserve">Cascajal </t>
  </si>
  <si>
    <t xml:space="preserve">San Ramón </t>
  </si>
  <si>
    <t xml:space="preserve">Chires </t>
  </si>
  <si>
    <t>Talamanca</t>
  </si>
  <si>
    <t>Tarrazú</t>
  </si>
  <si>
    <t>Tibás</t>
  </si>
  <si>
    <t xml:space="preserve">Turrialba </t>
  </si>
  <si>
    <t>Turrubares</t>
  </si>
  <si>
    <t xml:space="preserve">Colorado </t>
  </si>
  <si>
    <t xml:space="preserve">Turrubares </t>
  </si>
  <si>
    <t xml:space="preserve">Upala </t>
  </si>
  <si>
    <t>Valverde Vega</t>
  </si>
  <si>
    <t>Vázquez de Coronado</t>
  </si>
  <si>
    <t xml:space="preserve">Corredor </t>
  </si>
  <si>
    <t xml:space="preserve">Cuajiniquil </t>
  </si>
  <si>
    <t xml:space="preserve">Cutris </t>
  </si>
  <si>
    <t xml:space="preserve">Daniel Flores </t>
  </si>
  <si>
    <t xml:space="preserve">Daniel Flores                                                           </t>
  </si>
  <si>
    <t xml:space="preserve">Duacarí </t>
  </si>
  <si>
    <t xml:space="preserve">Espíritu Santo </t>
  </si>
  <si>
    <t>Guadalupe o Arenilla</t>
  </si>
  <si>
    <t xml:space="preserve">Guaycará </t>
  </si>
  <si>
    <t xml:space="preserve">León XIII </t>
  </si>
  <si>
    <t xml:space="preserve">Mata de Plátano </t>
  </si>
  <si>
    <t xml:space="preserve">Matama </t>
  </si>
  <si>
    <t xml:space="preserve">Mayorga </t>
  </si>
  <si>
    <t xml:space="preserve">Mercedes </t>
  </si>
  <si>
    <t xml:space="preserve">Mogote </t>
  </si>
  <si>
    <t xml:space="preserve">Monte Verde </t>
  </si>
  <si>
    <t xml:space="preserve">Monterrey </t>
  </si>
  <si>
    <t xml:space="preserve">Nosara </t>
  </si>
  <si>
    <t xml:space="preserve">Occidental </t>
  </si>
  <si>
    <t xml:space="preserve">Oriental </t>
  </si>
  <si>
    <t xml:space="preserve">Palmar </t>
  </si>
  <si>
    <t xml:space="preserve">Páramo </t>
  </si>
  <si>
    <t xml:space="preserve">Patalillo </t>
  </si>
  <si>
    <t xml:space="preserve">Pavón </t>
  </si>
  <si>
    <t xml:space="preserve">Peñas Blancas </t>
  </si>
  <si>
    <t xml:space="preserve">Pittier </t>
  </si>
  <si>
    <t xml:space="preserve">Platanares </t>
  </si>
  <si>
    <t xml:space="preserve">Platanares                                                                                                                                                                                                                                                     </t>
  </si>
  <si>
    <t xml:space="preserve">Pocosol </t>
  </si>
  <si>
    <t xml:space="preserve">Porvenir </t>
  </si>
  <si>
    <t xml:space="preserve">Puerto Viejo </t>
  </si>
  <si>
    <t xml:space="preserve">Río Blanco </t>
  </si>
  <si>
    <t xml:space="preserve">Río Nuevo </t>
  </si>
  <si>
    <t>San Cristobal</t>
  </si>
  <si>
    <t xml:space="preserve">San Cristobal </t>
  </si>
  <si>
    <t xml:space="preserve">San Francisco </t>
  </si>
  <si>
    <t xml:space="preserve">San Isidro   </t>
  </si>
  <si>
    <t xml:space="preserve">San Jorge </t>
  </si>
  <si>
    <t xml:space="preserve">San José </t>
  </si>
  <si>
    <t>San José o Pizote</t>
  </si>
  <si>
    <t xml:space="preserve">San Juan </t>
  </si>
  <si>
    <t xml:space="preserve">San Miguel </t>
  </si>
  <si>
    <t xml:space="preserve">San Nicolás </t>
  </si>
  <si>
    <t xml:space="preserve">San Rafael </t>
  </si>
  <si>
    <t xml:space="preserve">San Rafael   </t>
  </si>
  <si>
    <t>San Sebastían</t>
  </si>
  <si>
    <t xml:space="preserve">Santa Elena </t>
  </si>
  <si>
    <t xml:space="preserve">Santa Teresita </t>
  </si>
  <si>
    <t xml:space="preserve">Santo Domingo </t>
  </si>
  <si>
    <t xml:space="preserve">Sarapiquí </t>
  </si>
  <si>
    <t xml:space="preserve">Savegre </t>
  </si>
  <si>
    <t xml:space="preserve">Tamarindo </t>
  </si>
  <si>
    <t xml:space="preserve">Tárcoles </t>
  </si>
  <si>
    <t xml:space="preserve">Tayutic </t>
  </si>
  <si>
    <t xml:space="preserve">Ulloa </t>
  </si>
  <si>
    <t xml:space="preserve">Uruca </t>
  </si>
  <si>
    <t xml:space="preserve">Valle La Estrella </t>
  </si>
  <si>
    <t xml:space="preserve">Yolillal </t>
  </si>
  <si>
    <t>Total gastos Quick Pass</t>
  </si>
  <si>
    <t>Subpartida</t>
  </si>
  <si>
    <t>Unidad presupuestaria</t>
  </si>
  <si>
    <t xml:space="preserve"> DEEPNDENCIA-DESCRIPCIÓN</t>
  </si>
  <si>
    <t xml:space="preserve">1  01 02     RECTORIA                      </t>
  </si>
  <si>
    <t xml:space="preserve">1  01 04     PROGRAMA CONED                </t>
  </si>
  <si>
    <t xml:space="preserve">1  01 08     TEUNED                        </t>
  </si>
  <si>
    <t>1  01 09     CONGRESOS SEMINARIOS ATC.SIMIL</t>
  </si>
  <si>
    <t xml:space="preserve">1  01 10     OFICINA JURIDICA              </t>
  </si>
  <si>
    <t>1  01 11     DIR. DEFENSORIA DE ESTUDIANTES</t>
  </si>
  <si>
    <t xml:space="preserve">1  01 13     OFICINA INST. MERCADEO Y COM. </t>
  </si>
  <si>
    <t xml:space="preserve">1  01 15     PROGRAMA AGENDA JOVEN         </t>
  </si>
  <si>
    <t>1  01 16     CONSEJO DE BECAS INSTITUCIONAL</t>
  </si>
  <si>
    <t>1  02 12     DIR. TECNOLOGIA INF. Y COMUN.</t>
  </si>
  <si>
    <t xml:space="preserve">1  02 13     UNIDAD DE SOPORTE TECNICO     </t>
  </si>
  <si>
    <t>1  02 14     VICERRECTORIA DE PLANIFICACION</t>
  </si>
  <si>
    <t xml:space="preserve">1  02 15     CENTRO PLANIF. Y PROGR. INST. </t>
  </si>
  <si>
    <t>1  02 16     CENTRO INV. Y EVALUACION INST.</t>
  </si>
  <si>
    <t xml:space="preserve">1  02 17     DIR. INTERNAC. Y COOPERACION  </t>
  </si>
  <si>
    <t xml:space="preserve">1  02 19     PROGRAMA DE CONTROL INTERNO   </t>
  </si>
  <si>
    <t xml:space="preserve">1  02 20     PROGRAMA DE TELETRABAJO       </t>
  </si>
  <si>
    <t xml:space="preserve">1  03 17     AUDITORIA                     </t>
  </si>
  <si>
    <t xml:space="preserve">1  04 94     TELEREVISTA INFORMATIVA       </t>
  </si>
  <si>
    <t>1  04 96     DIRECTORES DE INTERNACIONALIZA</t>
  </si>
  <si>
    <t>1  07 01     PROGRAMA SIMPLI. PROC. GOB. DI</t>
  </si>
  <si>
    <t xml:space="preserve">2  01 20     VICERRECTORIA EJECUTIVA       </t>
  </si>
  <si>
    <t>2  01 22     OFICINA DE CONTRATACION Y SUM.</t>
  </si>
  <si>
    <t xml:space="preserve">2  01 23     CENTRO DE SALUD OCUPACIONAL   </t>
  </si>
  <si>
    <t xml:space="preserve">2  01 24     OFICINA DE RECURSOS HUMANOS   </t>
  </si>
  <si>
    <t>2  01 25     OFICINA DE SERVICIOS GENERALES</t>
  </si>
  <si>
    <t xml:space="preserve">2  01 30     DIRECCION FINANCIERA          </t>
  </si>
  <si>
    <t xml:space="preserve">2  01 32     OFICINA DE PRESUPUESTO        </t>
  </si>
  <si>
    <t>2  01 33     OFICINA CONTROL DE PRESUPUESTO</t>
  </si>
  <si>
    <t xml:space="preserve">2  01 34     OFICINA DE CONTABILIDAD       </t>
  </si>
  <si>
    <t xml:space="preserve">2  01 35     OFICINA DE TESORERIA          </t>
  </si>
  <si>
    <t xml:space="preserve">2  01 36     SERVICIO MEDICO               </t>
  </si>
  <si>
    <t xml:space="preserve">2  10 01     APOYO GESTION ADMINISTRATIVA  </t>
  </si>
  <si>
    <t>2  10 02     BECAS EST.POST.FUNCIO.UNIVERS.</t>
  </si>
  <si>
    <t>2 10 07      Atención Declaratoria CONARE</t>
  </si>
  <si>
    <t xml:space="preserve">3  01 36     DIRECCION  ASUNTOS ESTUDIANT. </t>
  </si>
  <si>
    <t>3  01 37     OFICINA DE REGISTRO Y ADMINIST</t>
  </si>
  <si>
    <t>3  01 40     OFICINA ORIENTACION Y DESARRO.</t>
  </si>
  <si>
    <t>3  01 41     OFICINA ATENCION SOCIO ECONOM.</t>
  </si>
  <si>
    <t xml:space="preserve">3  01 43     COMISION INST. DISCAPACIDAD   </t>
  </si>
  <si>
    <t xml:space="preserve">3  01 80     OFICINA PROMOCION ESTUDIANTIL </t>
  </si>
  <si>
    <t xml:space="preserve">3  01 81     FONDO SOLIDARIO ESTUDIANTIL   </t>
  </si>
  <si>
    <t xml:space="preserve">3  01 82     PROGRAMA DE ARTE              </t>
  </si>
  <si>
    <t xml:space="preserve">3  01 83     PROGRAMA DE DEPORTE            </t>
  </si>
  <si>
    <t xml:space="preserve">3  01 84     PROGRAMA DE RECREACION         </t>
  </si>
  <si>
    <t xml:space="preserve">3  01 85     PROGRAMA DE VOLUNTARIADO       </t>
  </si>
  <si>
    <t xml:space="preserve">3  01 86     PROGRAMA DE VIDA SALUDABLE     </t>
  </si>
  <si>
    <t xml:space="preserve">3  02 01     FEDERACIÓN DE ESTUDIANTES UNED </t>
  </si>
  <si>
    <t xml:space="preserve">3  10 01     ARTICU. POLIT. ACCESIBILIDAD   </t>
  </si>
  <si>
    <t xml:space="preserve">3  10 03     EXITO ACADEMICO                </t>
  </si>
  <si>
    <t xml:space="preserve">3  10 04     RED UNIV. ESTATAL VOLUNTARIADO </t>
  </si>
  <si>
    <t>3 10 08      DESPLEGABLE DESCUBRIEMDO LA U</t>
  </si>
  <si>
    <t xml:space="preserve">3  10 10     RED UNIVERSITARIA COSTARRICENS </t>
  </si>
  <si>
    <t xml:space="preserve">3  10 13     FEES-FONDO DE MOVILIDAD ESTUDI </t>
  </si>
  <si>
    <t>3  10 14     AGRUPACION CULTURAL UNIVERSITA</t>
  </si>
  <si>
    <t xml:space="preserve">3  10 15     PROG.COMP Y CAPAC DEPORTIVA   </t>
  </si>
  <si>
    <t>3 10 16      SISTEMA DE INFOR. DE BECAS UNIVER.</t>
  </si>
  <si>
    <t xml:space="preserve">4  01 40     VICERRECTORIA ACADEMICA       </t>
  </si>
  <si>
    <t>4  01 41     CENTRO INF., DOC. Y REC. BIBL.</t>
  </si>
  <si>
    <t xml:space="preserve">4  01 42     CENTRO DE OPERACIONES ACADEM. </t>
  </si>
  <si>
    <t>4  01 43     DIREC.  CENTROS UNIVERSITARIOS</t>
  </si>
  <si>
    <t xml:space="preserve">4  01 75     CENTRO DE EDUCACION AMBIENTAL </t>
  </si>
  <si>
    <t xml:space="preserve">4  01 76     PROGRAMA PACE                 </t>
  </si>
  <si>
    <t>4  01 77     CENTRO CAPACITAC. EDUC. A DIST</t>
  </si>
  <si>
    <t xml:space="preserve">4  01 79     INSTITUTO DE GESTION CALIDAD  </t>
  </si>
  <si>
    <t>4  02 44     ESCUELA CIENCIAS DE LA ADMINT.</t>
  </si>
  <si>
    <t>4  02 45     ESCUELA CIENCIAS EXACTAS Y NAT</t>
  </si>
  <si>
    <t>4  02 46     ESCUELA CIENCIAS SOC. Y HUMAN.</t>
  </si>
  <si>
    <t>4  02 48     ESCUELA CIENCIAS DE LA EDUCAC.</t>
  </si>
  <si>
    <t>4  02 50     CENTRO DE INVESTIGACIONES EDUC</t>
  </si>
  <si>
    <t xml:space="preserve">4  02 51     PLAN MEJORAS ECA              </t>
  </si>
  <si>
    <t xml:space="preserve">4  02 52     PLAN MEJORAS ECEN             </t>
  </si>
  <si>
    <t xml:space="preserve">4  02 53     PLAN MEJORAS ECSH             </t>
  </si>
  <si>
    <t xml:space="preserve">4  02 54     PLAN MEJORAS ECE              </t>
  </si>
  <si>
    <t xml:space="preserve">4  02 55     PLAN MEJORAS SEP              </t>
  </si>
  <si>
    <t xml:space="preserve">4  02 90     PROGRAMA GERONTOLOGIA         </t>
  </si>
  <si>
    <t>4  02 91     CTRO. INVES. TRANF. CAP. PERLA</t>
  </si>
  <si>
    <t xml:space="preserve">4  02 95     INSTITUTO DE ESTUDIOS GENERO </t>
  </si>
  <si>
    <t xml:space="preserve">4  03 49     DIRECCION DE POSGRADOS       </t>
  </si>
  <si>
    <t xml:space="preserve">4  04 01     SAN JOSE                     </t>
  </si>
  <si>
    <t xml:space="preserve">4  04 02     QUEPOS                       </t>
  </si>
  <si>
    <t xml:space="preserve">4  04 03     CARTAGO                      </t>
  </si>
  <si>
    <t xml:space="preserve">4  04 04     ALAJUELA                     </t>
  </si>
  <si>
    <t xml:space="preserve">4  04 05     SAN CARLOS                   </t>
  </si>
  <si>
    <t xml:space="preserve">4  04 06     PALMARES                     </t>
  </si>
  <si>
    <t xml:space="preserve">4  04 07     NICOYA                       </t>
  </si>
  <si>
    <t xml:space="preserve">4  04 08     CAÑAS                        </t>
  </si>
  <si>
    <t xml:space="preserve">4  04 09     PUNTARENAS   </t>
  </si>
  <si>
    <t>4  04 10     CIUDAD NEILLY</t>
  </si>
  <si>
    <t xml:space="preserve">4  04 11     OSA          </t>
  </si>
  <si>
    <t xml:space="preserve">4  04 12     LIMON        </t>
  </si>
  <si>
    <t>4  04 13     PEREZ ZELEDON</t>
  </si>
  <si>
    <t xml:space="preserve">4  04 14     SIQUIRRES    </t>
  </si>
  <si>
    <t xml:space="preserve">4  04 15     GUAPILES     </t>
  </si>
  <si>
    <t xml:space="preserve">4  04 16     OROTINA      </t>
  </si>
  <si>
    <t xml:space="preserve">4  04 17     SARAPIQUI    </t>
  </si>
  <si>
    <t xml:space="preserve">4  04 18     PURISCAL     </t>
  </si>
  <si>
    <t xml:space="preserve">4  04 19     SAN VITO     </t>
  </si>
  <si>
    <t xml:space="preserve">4  04 20     JICARAL     </t>
  </si>
  <si>
    <t xml:space="preserve">4  04 21     LA CRUZ     </t>
  </si>
  <si>
    <t xml:space="preserve">4  04 22     UPALA       </t>
  </si>
  <si>
    <t xml:space="preserve">4  04 23     SAN MARCOS  </t>
  </si>
  <si>
    <t xml:space="preserve">4  04 24     LIBERIA     </t>
  </si>
  <si>
    <t xml:space="preserve">4  04 25     TURRIALBA   </t>
  </si>
  <si>
    <t>4  04 26     BUENOS AIRES</t>
  </si>
  <si>
    <t xml:space="preserve">4  04 27     SANTA CRUZ  </t>
  </si>
  <si>
    <t xml:space="preserve">4  04 28     LA REFORMA  </t>
  </si>
  <si>
    <t xml:space="preserve">4  04 29     HEREDIA     </t>
  </si>
  <si>
    <t xml:space="preserve">4  04 30     ATENAS      </t>
  </si>
  <si>
    <t xml:space="preserve">4  04 31     TILARAN                       </t>
  </si>
  <si>
    <t xml:space="preserve">4  04 32     MONTEVERDE                    </t>
  </si>
  <si>
    <t xml:space="preserve">4  04 34     DESAMPARADOS                  </t>
  </si>
  <si>
    <t xml:space="preserve">4  04 35     LOS CHILES                    </t>
  </si>
  <si>
    <t xml:space="preserve">4  04 36     TALAMANCA                     </t>
  </si>
  <si>
    <t xml:space="preserve">4  04 37     ACOSTA                        </t>
  </si>
  <si>
    <t>4 10 03      Bachiller Ciencias de la Educación</t>
  </si>
  <si>
    <t>4 10 20     Propuesta Tray., Format., Docentes</t>
  </si>
  <si>
    <t>4 10 21     Progr. Mentores Desar.Pensam.</t>
  </si>
  <si>
    <t>4 10 22    Progrm. Formc. Contin. Pensamientos</t>
  </si>
  <si>
    <t>4 10 23    Progr. Proyec. Implem. Curricular Int.</t>
  </si>
  <si>
    <t xml:space="preserve">4  16 01     SEDE INTER ALAJUELA           </t>
  </si>
  <si>
    <t xml:space="preserve">5  01 01     CENTRO DE IDIOMAS             </t>
  </si>
  <si>
    <t xml:space="preserve">5  01 02     DESARROLLO GERENCIAL          </t>
  </si>
  <si>
    <t xml:space="preserve">5  01 03     INST. FORMACION Y CAPAC. MUNIC </t>
  </si>
  <si>
    <t xml:space="preserve">5  01 04     TECNICO EN COMP.E INFORMATICA  </t>
  </si>
  <si>
    <t xml:space="preserve">5  01 05     PROGRAMA DE GESTION LOCAL      </t>
  </si>
  <si>
    <t xml:space="preserve">5  01 06     PROGRAMA DE PROMOCION CULT. </t>
  </si>
  <si>
    <t xml:space="preserve">5  01 07     PROGR. DE DESARROLLO EDUCAT. </t>
  </si>
  <si>
    <t>5  01 08      PROGR. PERSONA ADULTA MAYOR</t>
  </si>
  <si>
    <t xml:space="preserve">5  01 50     DIRECCION EXTENSION UNIVERSIT. </t>
  </si>
  <si>
    <t>5 10 00      PROYECTOS PENDIENTES</t>
  </si>
  <si>
    <t xml:space="preserve">5  10 07     AULA MÓVIL                     </t>
  </si>
  <si>
    <t xml:space="preserve">5  10 15     CAPACITACIÓN INTERUNIVERSITARI </t>
  </si>
  <si>
    <t xml:space="preserve">5  10 20     CAPAC.INGLES. ESTUD. Y FUNCION </t>
  </si>
  <si>
    <t xml:space="preserve">5  10 21     COORD. LINEAS ESTRATEGICAS DES </t>
  </si>
  <si>
    <t>5  10 22     FONDO P/ ARTICULACION EXTENSIO</t>
  </si>
  <si>
    <t>5 10 23      INNOVACIÓN VALORIZACIÓN PROD</t>
  </si>
  <si>
    <t xml:space="preserve">5  10 34     GESTION RIESGO DEL DESASTRE   </t>
  </si>
  <si>
    <t xml:space="preserve">5  10 35     PERSONA ADULTA MAYOR CONARE   </t>
  </si>
  <si>
    <t>5  10 41     EVALUADORA DE EXTENSION Y ACCI</t>
  </si>
  <si>
    <t>5  10 52     COORD.PUEBLOS.TERRIT.INDIGENAS</t>
  </si>
  <si>
    <t>5  10 53     FORTLECIMIENTO CAPC. Comerc ORGANZACIONES PRODUCTIVAS</t>
  </si>
  <si>
    <t xml:space="preserve">5  10 54     RECURSO HIDRICO RIO PARRITA   </t>
  </si>
  <si>
    <t xml:space="preserve">5  10 55     FORTAL.EMPRESARIAL UNED UNA   </t>
  </si>
  <si>
    <t>5  10 56     ECONOMIA SOLIDARIA Y FEMINISMO</t>
  </si>
  <si>
    <t>5  10 57     CONGRESO LAT. EXT. UNIV. ULEU.</t>
  </si>
  <si>
    <t>5 10 58      CR. APRENDE CON LA U PU.</t>
  </si>
  <si>
    <t>5 10 59      INNOVACION VALORIZACION PROD</t>
  </si>
  <si>
    <t>5 10 60     CONFLICTOS TERRITOR Y DECOLONI</t>
  </si>
  <si>
    <t>5 10  61 FORTALECIMIENTO DE ARTE Y CULTURA</t>
  </si>
  <si>
    <t>5 10  62  HUERTAS ORGANICAS</t>
  </si>
  <si>
    <t>5  11 00     GESTIÓN ADM COMISIÓN INTERUNI.</t>
  </si>
  <si>
    <t>5  11 31     ACTUALIZ. MAPA DIGITAL R.BRUNC</t>
  </si>
  <si>
    <t xml:space="preserve">5  11 32     ELABORACION PROYEC.COMUNALES </t>
  </si>
  <si>
    <t xml:space="preserve">5  11 33     FOMENTO EMPRE AGRO-.CULT.RB   </t>
  </si>
  <si>
    <t>5 11 34      Comercialización Mayorista Brunca</t>
  </si>
  <si>
    <t>5 11 35      OCIR Región Brunca</t>
  </si>
  <si>
    <t>5  12 00     GEST.ADM.COMIS.REGIO.INTERUNIV</t>
  </si>
  <si>
    <t>5 12 13 FORTALEC CAPACI REC HUM</t>
  </si>
  <si>
    <t>5  12 14     FORM. INTEGRAL EMPRENDIMIENTO</t>
  </si>
  <si>
    <t xml:space="preserve">5  12 16     PROMOCION DE LA SALUD MENTAL  </t>
  </si>
  <si>
    <t>5 12 17     OCIR Región Chorotega</t>
  </si>
  <si>
    <t xml:space="preserve">5 12 18     FORTALECIMIENTO CAPAC. HUM. </t>
  </si>
  <si>
    <t>5  13 00     GEST.ADM.COMISIÓN REGION.INTER</t>
  </si>
  <si>
    <t>5  13 26     FORTALECIMIENTO DE EMPREND.</t>
  </si>
  <si>
    <t>5 13 27      OCIR Región Huetar Caribe</t>
  </si>
  <si>
    <t>5  14 00     GEST.ADM.COMIS.REGION.INTERU.</t>
  </si>
  <si>
    <t>5 14 15      Fort.Emprend,Rurales Turisticos</t>
  </si>
  <si>
    <t>5 14 16      OCIR Región Huetar Norte</t>
  </si>
  <si>
    <t>5 14 17      FOMENTO DEL PENSAMIENTO EMP.</t>
  </si>
  <si>
    <t>5 14 18      EXPRESANDO COSTUMBRES, TRADIC.</t>
  </si>
  <si>
    <t>5  15 00     GEST.ADM.COMIS. REGIO.INTERU.</t>
  </si>
  <si>
    <t>5  15 15     Carbono Neutral Región Pac.Central</t>
  </si>
  <si>
    <t>5 15 16      OCIR Región Pacífico Central</t>
  </si>
  <si>
    <t>6  01 01     VICERRECTORIA DE INVESTIGACION</t>
  </si>
  <si>
    <t>6  01 02     PROG. INVEST. FUND. EDUC. DIST</t>
  </si>
  <si>
    <t>6  01 03     CTRO. INVEST. EN CULTURA Y DES</t>
  </si>
  <si>
    <t xml:space="preserve">6  01 05     COMIEX ECEN                   </t>
  </si>
  <si>
    <t xml:space="preserve">6  01 07     COMI ECHS                     </t>
  </si>
  <si>
    <t xml:space="preserve">6  01 08     COMI ECA                      </t>
  </si>
  <si>
    <t xml:space="preserve">6  01 09     PROMOCION DEL TRABAJO EN RED  </t>
  </si>
  <si>
    <t>6  01 10     RED DE ECOLOGIA,AMBIENTE Y SOC</t>
  </si>
  <si>
    <t xml:space="preserve">6  01 11     DIVULGACION CIENTIFICA        </t>
  </si>
  <si>
    <t xml:space="preserve">6  01 12     FAB LAB KÄ TRÄRE              </t>
  </si>
  <si>
    <t xml:space="preserve">6  01 13     OBSERVATORIO DE MIPYMES       </t>
  </si>
  <si>
    <t>6 05 01      HUELLA VERDE</t>
  </si>
  <si>
    <t xml:space="preserve">6  10 10     FONDO APOYO FORTA. ALIANZAS   </t>
  </si>
  <si>
    <t xml:space="preserve">6  10 42     INDICADORES INVESTIGACION UNIV  </t>
  </si>
  <si>
    <t xml:space="preserve">6  10 43     REVISTAS Y REPOSITORIOS U. PUB  </t>
  </si>
  <si>
    <t xml:space="preserve">6  10 48     NEXO UNIVERSIDAD-EMPRESA        </t>
  </si>
  <si>
    <t>6  10 59     FAKENEWS:INDAGACION INTERDISC</t>
  </si>
  <si>
    <t>6 10 60      EVALUACIÓN PROYEC.INVES GEST.</t>
  </si>
  <si>
    <t>6 10 61      EVALUACIÓN IMPACTO, INCIDENCIA</t>
  </si>
  <si>
    <t>6 10 62 CONFLICTOS TERRITO Y DECOLONI</t>
  </si>
  <si>
    <t>6 10 63  CERN</t>
  </si>
  <si>
    <t>7  01 60     DIREC. PROD. MATERIALES DIDAC.</t>
  </si>
  <si>
    <t>7  01 62     PRODUCCION AUDIOVISUAL</t>
  </si>
  <si>
    <t>7  01 63     PROGRAMA VIDEOCONFERENCIA</t>
  </si>
  <si>
    <t>7  02 65     DIRECCION EDITORIAL</t>
  </si>
  <si>
    <t>7  02 67     OFICINA DISTRIBUCION Y VENTAS</t>
  </si>
  <si>
    <t>7  10 05     EDITORIALES UNIVERSITARIAS PUB</t>
  </si>
  <si>
    <t>8  01 70     INVERSIONES</t>
  </si>
  <si>
    <t>subpartida</t>
  </si>
  <si>
    <t xml:space="preserve">1  01  01      Alquiler edif, locales, ter.   </t>
  </si>
  <si>
    <t xml:space="preserve">1  01  02      Alquiler de maq. equipo y mob. </t>
  </si>
  <si>
    <t xml:space="preserve">1  01  03      Alquiler de equipo cómputo     </t>
  </si>
  <si>
    <t xml:space="preserve">1  01  04      Alquiler equipo y derechos tel </t>
  </si>
  <si>
    <t xml:space="preserve">1  01  99      Otros alquileres               </t>
  </si>
  <si>
    <t xml:space="preserve">1  02  01      Servicio agua y alcantarillado </t>
  </si>
  <si>
    <t xml:space="preserve">1  02  02      Servicio energía eléctrica     </t>
  </si>
  <si>
    <t xml:space="preserve">1  02  03      Servicio de correo             </t>
  </si>
  <si>
    <t xml:space="preserve">1  02  04      Servicio de telecomunicaciones </t>
  </si>
  <si>
    <t xml:space="preserve">1  02  99      Otros servicios básicos        </t>
  </si>
  <si>
    <t xml:space="preserve">1  03  01      Información                   </t>
  </si>
  <si>
    <t xml:space="preserve">1  03  02      Publicidad y propaganda       </t>
  </si>
  <si>
    <t xml:space="preserve">1  03  03      Impresión, encuader. y otros  </t>
  </si>
  <si>
    <t xml:space="preserve">1  03  04      Transporte de bienes          </t>
  </si>
  <si>
    <t xml:space="preserve">1  03  05      Servicios aduaneros           </t>
  </si>
  <si>
    <t>1  03  06      Comis. Gtos. Serv. Fin. y Com.</t>
  </si>
  <si>
    <t>1  03  07      Servicios trans. elec. de inf.</t>
  </si>
  <si>
    <t xml:space="preserve">1  04  01      Servicios Ciencia de la Salud </t>
  </si>
  <si>
    <t xml:space="preserve">1  04  02      Servicos Jurídicos            </t>
  </si>
  <si>
    <t>1  04  03      Servicios de Ingenieria Arquit</t>
  </si>
  <si>
    <t>1  04  04      Servicios ciencias econ. y soc</t>
  </si>
  <si>
    <t>1  04  05      Servicos Desarrollo Sist. Inf.</t>
  </si>
  <si>
    <t xml:space="preserve">1  04  06      Servicios Generales           </t>
  </si>
  <si>
    <t xml:space="preserve">1  04  99      Otros servi. gestión y apoyo  </t>
  </si>
  <si>
    <t xml:space="preserve">1  05  01      Transportes dentro del país   </t>
  </si>
  <si>
    <t xml:space="preserve">1  05  02      Viáticos dentro del país      </t>
  </si>
  <si>
    <t xml:space="preserve">1  05  03      Transporte en el exterior     </t>
  </si>
  <si>
    <t xml:space="preserve">1  05  04      Viáticos en el exterior       </t>
  </si>
  <si>
    <t xml:space="preserve">1  06  01      Seguros                       </t>
  </si>
  <si>
    <t xml:space="preserve">1  07  01      Actividade de capacitación    </t>
  </si>
  <si>
    <t>1  07  02      Actividad protocolarias y soc.</t>
  </si>
  <si>
    <t>1  07  03      Gastos de representación inst.</t>
  </si>
  <si>
    <t>1  08  01      Mantenimiento edificios y loc.</t>
  </si>
  <si>
    <t xml:space="preserve">1  08  03      Mant. instalac. y otras obras </t>
  </si>
  <si>
    <t xml:space="preserve">1  08  04      Mant. y rep. maq. eq. produc. </t>
  </si>
  <si>
    <t>1  08  05      Mant. y rep. equipo transporte</t>
  </si>
  <si>
    <t>1  08  06      Mant. y rep. equipo comunicac.</t>
  </si>
  <si>
    <t>1  08  07      Mant. y rep. equipo y mob. of.</t>
  </si>
  <si>
    <t>1  08  08      Mant. rep. eq. cómp. sist. in.</t>
  </si>
  <si>
    <t xml:space="preserve">1  08  99      Mant.y rep. otros equipos     </t>
  </si>
  <si>
    <t xml:space="preserve">1  09  99      OTROS IMPUESTOS               </t>
  </si>
  <si>
    <t xml:space="preserve">1  99  01      Servicios de Regulación       </t>
  </si>
  <si>
    <t xml:space="preserve">1  99  02      INTERESES MORATORIOS Y MULTAS </t>
  </si>
  <si>
    <t xml:space="preserve">1  99  99      Otros servicios no especif.    </t>
  </si>
  <si>
    <t xml:space="preserve">2  01  01      Combustibles y lubricantes     </t>
  </si>
  <si>
    <t xml:space="preserve">2  01  02      Productos farmacéuticos y med. </t>
  </si>
  <si>
    <t xml:space="preserve">2  01  03      Productos veterinarios         </t>
  </si>
  <si>
    <t xml:space="preserve">2  01  04      Tintas, pinturas y diluyentes  </t>
  </si>
  <si>
    <t xml:space="preserve">2  01  99      Otros productos químicos       </t>
  </si>
  <si>
    <t xml:space="preserve">2  02  01      Productos pecuarios, otras esp </t>
  </si>
  <si>
    <t xml:space="preserve">2  02  02      Productos agroforestales       </t>
  </si>
  <si>
    <t>2  02  03      Alimentos y bebidas            </t>
  </si>
  <si>
    <t xml:space="preserve">2  02  04      ALIMENTOS PARA ANIMALES        </t>
  </si>
  <si>
    <t xml:space="preserve">2  03  01      Materiales y produc. metálicos </t>
  </si>
  <si>
    <t xml:space="preserve"> 2  03  02      Mat. prod. minerales y asfalt. </t>
  </si>
  <si>
    <t xml:space="preserve"> 2  03  03      Maderas y sus derivados        </t>
  </si>
  <si>
    <t xml:space="preserve"> 2  03  04      Mat. y prod. eléc., tel y com. </t>
  </si>
  <si>
    <t xml:space="preserve"> 2  03  05      Materiales y prod. de vidrio   </t>
  </si>
  <si>
    <t xml:space="preserve"> 2  03  06      Materiales y prod. de plástico </t>
  </si>
  <si>
    <t xml:space="preserve"> 2  03  99      Otros mat. y prod. uso const.  </t>
  </si>
  <si>
    <t xml:space="preserve"> 2  04  01      Herramientas e instrumentos    </t>
  </si>
  <si>
    <t xml:space="preserve"> 2  04  02      Repuestos y accesorios         </t>
  </si>
  <si>
    <t xml:space="preserve"> 2  05  01      MATERIA PRIMA                  </t>
  </si>
  <si>
    <t xml:space="preserve"> 2  99  01      Utiles y mat.  oficina y comp. </t>
  </si>
  <si>
    <t xml:space="preserve"> 2  99  02      Utiles y mat. méd., hosp. inv. </t>
  </si>
  <si>
    <t xml:space="preserve"> 2  99  03      Productos papel, cartón e imp. </t>
  </si>
  <si>
    <t xml:space="preserve"> 2  99  04      Textiles y vestuario           </t>
  </si>
  <si>
    <t xml:space="preserve"> 2  99  05      Utiles y materiales de limp.   </t>
  </si>
  <si>
    <t xml:space="preserve"> 2  99  06      Utiles y mat.de resguado y seg </t>
  </si>
  <si>
    <t xml:space="preserve"> 2  99  07      Utiles y mat. cocina y comedor </t>
  </si>
  <si>
    <t xml:space="preserve"> 2  99  99      Otros útiles, mat. y suminis.  </t>
  </si>
  <si>
    <t xml:space="preserve"> 5  01  01      Maquinaria y equipo p. produc. </t>
  </si>
  <si>
    <t xml:space="preserve"> 5  01  02      Equipo de Transporte           </t>
  </si>
  <si>
    <t xml:space="preserve"> 5  01  03      Equipo de comunicación         </t>
  </si>
  <si>
    <t xml:space="preserve"> 5  01  04      Equipo y mobiliario de oficina </t>
  </si>
  <si>
    <t xml:space="preserve"> 5  01  05      Equipo de Cómputo              </t>
  </si>
  <si>
    <t>5  01  06      Eq. sanitario, lab., e invest.</t>
  </si>
  <si>
    <t>5  01  07      Eq. y mob. educ., dep. y recr.</t>
  </si>
  <si>
    <t xml:space="preserve">5  01  99      Maquinaria y equipo y diverso </t>
  </si>
  <si>
    <t xml:space="preserve">5  02  01      Edificios                     </t>
  </si>
  <si>
    <t xml:space="preserve">5  02  07      Instalaciones                 </t>
  </si>
  <si>
    <t>5  02  99      OTRAS CONSTRUC., ADIC. Y MEJO.</t>
  </si>
  <si>
    <t xml:space="preserve">5  03  01      Terrenos                      </t>
  </si>
  <si>
    <t xml:space="preserve">5  99  02      Piezas y obras de colec.      </t>
  </si>
  <si>
    <t xml:space="preserve">5  99  03      Bienes intangibles            </t>
  </si>
  <si>
    <t xml:space="preserve">5  99  99      OTROS BIENES DURADEROS        </t>
  </si>
  <si>
    <t xml:space="preserve">Total alimentación </t>
  </si>
  <si>
    <t>Total hospedaje</t>
  </si>
  <si>
    <t xml:space="preserve"> SI ES ADELANTO MARQUE X EN EL ESPACIO DE COLOR CELESTE, SI ES LIQUIDACION DEJARLO EN BLANCO</t>
  </si>
  <si>
    <t>AL FUNCIONARIO</t>
  </si>
  <si>
    <t>A LA UNED</t>
  </si>
  <si>
    <t>SEPARACIÓN PRESUPUESTARIA</t>
  </si>
  <si>
    <t>FECHA , MOTIVO Y HORARIO PARA UTILIZAR EL GASTO</t>
  </si>
  <si>
    <t>DIFERENCIA DE SOBRANTE O FALTANTE EN LAS SEPARACIONES VRS GASTOS</t>
  </si>
  <si>
    <t>Depósito al funcionario, estudiante o proveedor</t>
  </si>
  <si>
    <t>Monto utilizado gastos menores</t>
  </si>
  <si>
    <t>Liquidación de gastos:</t>
  </si>
  <si>
    <t>Fecha inicial uso del gasto</t>
  </si>
  <si>
    <t># Teléfono Cel.</t>
  </si>
  <si>
    <t>ESTE ESPACIO ES SOLO PARA ALIMENTACION, HOSPEDAJE y TRANSPORTE</t>
  </si>
  <si>
    <t>en este formulario, refleja los movimientos de gastos a realizar o realizados por mi persona, de acuerdo al detalle brindado, por lo que si se demuestra</t>
  </si>
  <si>
    <t>información falsa, tengo claridad que me aplicarán las sanciones de ley y reglamentos que la Universidad Estatal a Distancia, tiene para tal efecto.</t>
  </si>
  <si>
    <t>DECLARACIÓN JURADA</t>
  </si>
  <si>
    <t>039</t>
  </si>
  <si>
    <t>MONEDA   1=COLON   2=DOLLAR</t>
  </si>
  <si>
    <t>TIENE Y USA LA TARJETA INSTITUCIONAL</t>
  </si>
  <si>
    <t xml:space="preserve">MANTEN. Y REPUESTOS VEHICULOS       SIN/TARJETA INSTITUCIONAL </t>
  </si>
  <si>
    <t>COMBUSTIBLES Y LUBRICANTES             SIN TARJETA INSTITUCIONAL</t>
  </si>
  <si>
    <t>GASTOS MENORES                                      SIN TARJETA INSTITUCIONAL</t>
  </si>
  <si>
    <t>PAGO DE SERVICIOS PUBLICOS              SIN TARJETA INSTITUCIONAL</t>
  </si>
  <si>
    <t>PAGO PEAJE EFECTIVO                              SIN TARJETA INSTITUCIONAL</t>
  </si>
  <si>
    <t xml:space="preserve">COMBUSTIBLE Y LUBRICANTES                C/ TARJETA INSTITUCIONAL </t>
  </si>
  <si>
    <t xml:space="preserve">MANTEN. Y REPUESTOS VEHICULOS       C/TARJETA INSTITUCIONAL </t>
  </si>
  <si>
    <t xml:space="preserve">REVISION TECNICA VEHICULAR                C/TARJETA INSTITUCIONAL </t>
  </si>
  <si>
    <t xml:space="preserve">GASTOS MENORES                                       C/ TARJETA INSTITUCIONAL </t>
  </si>
  <si>
    <t xml:space="preserve">PAGO PEAJE                                                   C/ TARJETA INSTITUCIONAL </t>
  </si>
  <si>
    <t xml:space="preserve">PAGO DE SERVICIOS PUBLICOS               C/ TARJETA INSTITUCIONAL </t>
  </si>
  <si>
    <t>GASTOS MENORES EN DOLARES C/ TARJETA INSTITUCIONAL</t>
  </si>
  <si>
    <t>Monto total depositado por concepto de adelanto en colones</t>
  </si>
  <si>
    <t>Reintegro a la UNED:</t>
  </si>
  <si>
    <t>INSTITUTO MUNICIPAL</t>
  </si>
  <si>
    <t>SEDE ESCAZÚ</t>
  </si>
  <si>
    <t>SEDE SAN CARLOS</t>
  </si>
  <si>
    <t>SEDE CIUDAD NEILLY</t>
  </si>
  <si>
    <t xml:space="preserve">SEDE JICARAL </t>
  </si>
  <si>
    <t xml:space="preserve">SEDE TILARAN </t>
  </si>
  <si>
    <t>SEDE SIQUIRRES</t>
  </si>
  <si>
    <t>SEDE MONTEVERDE</t>
  </si>
  <si>
    <t xml:space="preserve">SEDE BUENOS AIRES </t>
  </si>
  <si>
    <t xml:space="preserve">SEDE LIBERIA </t>
  </si>
  <si>
    <t>ASEO</t>
  </si>
  <si>
    <t>CONSULTORIO MEDICO</t>
  </si>
  <si>
    <t xml:space="preserve">SEDE OSA </t>
  </si>
  <si>
    <t>SEDE PEREZ ZELEDÓN</t>
  </si>
  <si>
    <t>SEGURIDAD</t>
  </si>
  <si>
    <t>300-162</t>
  </si>
  <si>
    <t>SEDE DESAMPARADOS</t>
  </si>
  <si>
    <t>SEDE SARAPIQUI</t>
  </si>
  <si>
    <t>SEDE NICOYA</t>
  </si>
  <si>
    <t>SEDE ALAJUELA</t>
  </si>
  <si>
    <t>SEDE ACOSTA</t>
  </si>
  <si>
    <t>SEDE PURISCAL</t>
  </si>
  <si>
    <t>SEDE OROTINA</t>
  </si>
  <si>
    <t>SEDE TURRIALBA</t>
  </si>
  <si>
    <t xml:space="preserve">SEDE  PALMARES </t>
  </si>
  <si>
    <t xml:space="preserve">SEDE SAN MARCOS </t>
  </si>
  <si>
    <t>SEDE CARTAGO</t>
  </si>
  <si>
    <t>SEDE LIMON</t>
  </si>
  <si>
    <t xml:space="preserve">SEDE CAÑAS </t>
  </si>
  <si>
    <t>SEDE SAN VITO</t>
  </si>
  <si>
    <t xml:space="preserve">SEDE LA CRUZ </t>
  </si>
  <si>
    <t>SEDE LIMÓN</t>
  </si>
  <si>
    <t>SEDE TALAMANCA</t>
  </si>
  <si>
    <t>SEDE PARRITA</t>
  </si>
  <si>
    <t>SEDE CU CUIDAD NEILLY</t>
  </si>
  <si>
    <t>SEDE LOS CHILES</t>
  </si>
  <si>
    <t>SEDE ATENAS</t>
  </si>
  <si>
    <t>300-211</t>
  </si>
  <si>
    <t>MENSAJERÍA</t>
  </si>
  <si>
    <t>300-212</t>
  </si>
  <si>
    <t>300-213</t>
  </si>
  <si>
    <t>300-214</t>
  </si>
  <si>
    <t>300-215</t>
  </si>
  <si>
    <t>300-216</t>
  </si>
  <si>
    <t>300-217</t>
  </si>
  <si>
    <t>300-218</t>
  </si>
  <si>
    <t>300-219</t>
  </si>
  <si>
    <t>300-220</t>
  </si>
  <si>
    <t>SEDE LIBERIA</t>
  </si>
  <si>
    <t>300-221</t>
  </si>
  <si>
    <t>SEDE PUNTARENAS</t>
  </si>
  <si>
    <t>300-222</t>
  </si>
  <si>
    <t>SEDE GUAPILES</t>
  </si>
  <si>
    <t>300-223</t>
  </si>
  <si>
    <t>300-224</t>
  </si>
  <si>
    <t>300-225</t>
  </si>
  <si>
    <t>300-226</t>
  </si>
  <si>
    <t>300-227</t>
  </si>
  <si>
    <t>300-228</t>
  </si>
  <si>
    <t>300-229</t>
  </si>
  <si>
    <t>300-230</t>
  </si>
  <si>
    <t>300-231</t>
  </si>
  <si>
    <t>300-232</t>
  </si>
  <si>
    <t>Aprobado:</t>
  </si>
  <si>
    <t>Sin lugar registrado</t>
  </si>
  <si>
    <t>6  01  01      TRANSF. CORRRIENTES AL GOB. CENT</t>
  </si>
  <si>
    <t>6  02  01      Becas a funcionarios</t>
  </si>
  <si>
    <t>6  02  02      Becas a terceras personas</t>
  </si>
  <si>
    <t>6  02  03      Ayudas a funcionarios</t>
  </si>
  <si>
    <t>6  02  99      Otras transferencias a pers.</t>
  </si>
  <si>
    <t>6  03  01      Prestaciones legales</t>
  </si>
  <si>
    <t>6  06  01      IndemnizacionesOtras transferencias a pers.</t>
  </si>
  <si>
    <t>6  06  02      Reintegros o devoluciones</t>
  </si>
  <si>
    <t>6  07  01      Transferencias ctes. Org. Inte.</t>
  </si>
  <si>
    <t>1-Formulario de adelanto y liquidación</t>
  </si>
  <si>
    <t>2- Separación presupuestaria</t>
  </si>
  <si>
    <t>3- Facturas electrónicas</t>
  </si>
  <si>
    <t>4- Vistos buenos</t>
  </si>
  <si>
    <t>5- Otros</t>
  </si>
  <si>
    <t>GASTOS AUT.PERSONAS VINCULADAS SIN TARJETA INSTITUCIONAL</t>
  </si>
  <si>
    <t>043</t>
  </si>
  <si>
    <t>DECLARACION JURADA DE ADELANTOS Y LIQUIDACIONES DE GASTOS FUNED DF OT 02.00.01</t>
  </si>
  <si>
    <t>Versión:</t>
  </si>
  <si>
    <t>Rige a partir de:</t>
  </si>
  <si>
    <t>20 de junio de 2023</t>
  </si>
  <si>
    <t>GASTOS AUT.DOLARES PERSONAS VINCULADAS SIN TARJETA</t>
  </si>
  <si>
    <t>042</t>
  </si>
  <si>
    <t>Tarifa sin lugar registrado</t>
  </si>
  <si>
    <t>GASTOS AUT.PERSONAS VINCULADAS C/ TARJETA INSTITUCIONAL</t>
  </si>
  <si>
    <t>044</t>
  </si>
  <si>
    <t xml:space="preserve">Mediante oficio VE-172-2023 de fecha del 19 de junio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</si>
</sst>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
    <numFmt numFmtId="166" formatCode="[$-F400]h:mm:ss\ AM/PM"/>
    <numFmt numFmtId="167" formatCode="&quot;₡&quot;#,##0.00"/>
    <numFmt numFmtId="168" formatCode="[$$-409]#,##0.00"/>
    <numFmt numFmtId="169" formatCode="_-[$$-540A]* #,##0.00_ ;_-[$$-540A]* \-#,##0.00\ ;_-[$$-540A]* &quot;-&quot;??_ ;_-@_ "/>
    <numFmt numFmtId="170" formatCode="[$-F800]dddd\,\ mmmm\ dd\,\ yyyy"/>
    <numFmt numFmtId="171" formatCode="&quot;₡&quot;#,##0.00_ ;[Red]&quot;₡&quot;\-#,##0.00\ "/>
    <numFmt numFmtId="172" formatCode="#,##0.00_ ;[Red]\-#,##0.00\ "/>
  </numFmts>
  <fonts count="30" x14ac:knownFonts="1">
    <font>
      <sz val="10"/>
      <name val="Arial"/>
    </font>
    <font>
      <sz val="10"/>
      <name val="Arial"/>
      <family val="2"/>
    </font>
    <font>
      <b/>
      <sz val="16"/>
      <name val="Arial"/>
      <family val="2"/>
    </font>
    <font>
      <sz val="9"/>
      <color indexed="81"/>
      <name val="Tahoma"/>
      <family val="2"/>
    </font>
    <font>
      <b/>
      <sz val="9"/>
      <color indexed="81"/>
      <name val="Tahoma"/>
      <family val="2"/>
    </font>
    <font>
      <sz val="10"/>
      <name val="Arial"/>
      <family val="2"/>
    </font>
    <font>
      <b/>
      <sz val="10"/>
      <name val="Arial"/>
      <family val="2"/>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10"/>
      <color theme="0"/>
      <name val="Arial"/>
      <family val="2"/>
    </font>
    <font>
      <u/>
      <sz val="10"/>
      <color theme="10"/>
      <name val="Arial"/>
      <family val="2"/>
    </font>
    <font>
      <sz val="10"/>
      <color rgb="FFFF0000"/>
      <name val="Arial"/>
      <family val="2"/>
    </font>
    <font>
      <sz val="11"/>
      <name val="Calibri"/>
      <family val="2"/>
    </font>
    <font>
      <sz val="9"/>
      <name val="Arial"/>
      <family val="2"/>
    </font>
    <font>
      <b/>
      <sz val="7.5"/>
      <color rgb="FF202122"/>
      <name val="Arial"/>
      <family val="2"/>
    </font>
    <font>
      <sz val="7.5"/>
      <color rgb="FF202122"/>
      <name val="Arial"/>
      <family val="2"/>
    </font>
    <font>
      <sz val="7.5"/>
      <color rgb="FF0645AD"/>
      <name val="Arial"/>
      <family val="2"/>
    </font>
    <font>
      <sz val="10"/>
      <color theme="10"/>
      <name val="Arial"/>
      <family val="2"/>
    </font>
    <font>
      <u/>
      <sz val="10"/>
      <name val="Arial"/>
      <family val="2"/>
    </font>
    <font>
      <b/>
      <sz val="10"/>
      <color theme="0"/>
      <name val="Arial"/>
      <family val="2"/>
    </font>
    <font>
      <sz val="11"/>
      <color rgb="FFFF0000"/>
      <name val="Calibri"/>
      <family val="2"/>
      <scheme val="minor"/>
    </font>
    <font>
      <b/>
      <sz val="12"/>
      <color indexed="8"/>
      <name val="Arial"/>
      <family val="2"/>
    </font>
    <font>
      <sz val="10"/>
      <color indexed="8"/>
      <name val="Arial"/>
      <family val="2"/>
    </font>
    <font>
      <sz val="11"/>
      <name val="Calibri"/>
      <family val="2"/>
      <scheme val="minor"/>
    </font>
    <font>
      <sz val="11"/>
      <color rgb="FF00B050"/>
      <name val="Calibri"/>
      <family val="2"/>
      <scheme val="minor"/>
    </font>
    <font>
      <sz val="11"/>
      <color rgb="FF000000"/>
      <name val="Calibri"/>
      <family val="2"/>
    </font>
    <font>
      <b/>
      <sz val="9"/>
      <name val="Arial"/>
      <family val="2"/>
    </font>
  </fonts>
  <fills count="14">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8F9FA"/>
        <bgColor indexed="64"/>
      </patternFill>
    </fill>
    <fill>
      <patternFill patternType="solid">
        <fgColor rgb="FFEAECF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s>
  <cellStyleXfs count="3">
    <xf numFmtId="0" fontId="0" fillId="0" borderId="0"/>
    <xf numFmtId="164" fontId="5" fillId="0" borderId="0" applyFont="0" applyFill="0" applyBorder="0" applyAlignment="0" applyProtection="0"/>
    <xf numFmtId="0" fontId="13" fillId="0" borderId="0" applyNumberFormat="0" applyFill="0" applyBorder="0" applyAlignment="0" applyProtection="0"/>
  </cellStyleXfs>
  <cellXfs count="321">
    <xf numFmtId="0" fontId="0" fillId="0" borderId="0" xfId="0"/>
    <xf numFmtId="0" fontId="0" fillId="0" borderId="0" xfId="0" applyProtection="1">
      <protection hidden="1"/>
    </xf>
    <xf numFmtId="0" fontId="1" fillId="0" borderId="0" xfId="0" applyFont="1" applyProtection="1">
      <protection hidden="1"/>
    </xf>
    <xf numFmtId="0" fontId="0" fillId="0" borderId="6" xfId="0" applyBorder="1" applyProtection="1">
      <protection hidden="1"/>
    </xf>
    <xf numFmtId="0" fontId="0" fillId="0" borderId="9" xfId="0" applyBorder="1" applyProtection="1">
      <protection hidden="1"/>
    </xf>
    <xf numFmtId="0" fontId="0" fillId="0" borderId="12" xfId="0" applyBorder="1" applyProtection="1">
      <protection hidden="1"/>
    </xf>
    <xf numFmtId="0" fontId="0" fillId="0" borderId="10" xfId="0" applyBorder="1" applyAlignment="1" applyProtection="1">
      <alignment horizontal="center"/>
      <protection hidden="1"/>
    </xf>
    <xf numFmtId="0" fontId="0" fillId="0" borderId="1" xfId="0" applyBorder="1" applyAlignment="1" applyProtection="1">
      <alignment horizontal="center"/>
      <protection hidden="1"/>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14" fontId="0" fillId="0" borderId="10" xfId="0" applyNumberFormat="1" applyBorder="1" applyProtection="1">
      <protection locked="0"/>
    </xf>
    <xf numFmtId="164" fontId="0" fillId="0" borderId="11" xfId="1" applyFont="1" applyBorder="1" applyProtection="1">
      <protection locked="0"/>
    </xf>
    <xf numFmtId="0" fontId="0" fillId="0" borderId="10" xfId="0" applyBorder="1" applyProtection="1">
      <protection locked="0"/>
    </xf>
    <xf numFmtId="0" fontId="0" fillId="0" borderId="4" xfId="0" applyBorder="1" applyProtection="1">
      <protection hidden="1"/>
    </xf>
    <xf numFmtId="0" fontId="0" fillId="0" borderId="14" xfId="0" applyBorder="1" applyProtection="1">
      <protection hidden="1"/>
    </xf>
    <xf numFmtId="0" fontId="10" fillId="0" borderId="15" xfId="0" applyFont="1" applyBorder="1" applyProtection="1">
      <protection hidden="1"/>
    </xf>
    <xf numFmtId="0" fontId="0" fillId="0" borderId="16" xfId="0" applyBorder="1" applyProtection="1">
      <protection hidden="1"/>
    </xf>
    <xf numFmtId="0" fontId="0" fillId="0" borderId="17" xfId="0" applyBorder="1" applyProtection="1">
      <protection hidden="1"/>
    </xf>
    <xf numFmtId="0" fontId="11" fillId="0" borderId="15" xfId="0" applyFont="1" applyBorder="1" applyProtection="1">
      <protection hidden="1"/>
    </xf>
    <xf numFmtId="0" fontId="11" fillId="0" borderId="17" xfId="0" applyFont="1" applyBorder="1" applyProtection="1">
      <protection hidden="1"/>
    </xf>
    <xf numFmtId="0" fontId="7" fillId="0" borderId="10" xfId="0" applyFont="1" applyBorder="1" applyAlignment="1" applyProtection="1">
      <alignment horizontal="center"/>
      <protection hidden="1"/>
    </xf>
    <xf numFmtId="0" fontId="7" fillId="0" borderId="11" xfId="0" applyFont="1" applyBorder="1" applyAlignment="1" applyProtection="1">
      <alignment horizontal="center"/>
      <protection hidden="1"/>
    </xf>
    <xf numFmtId="164" fontId="0" fillId="0" borderId="11" xfId="1" applyFont="1" applyBorder="1" applyProtection="1">
      <protection hidden="1"/>
    </xf>
    <xf numFmtId="0" fontId="7" fillId="0" borderId="0" xfId="0" applyFont="1" applyAlignment="1" applyProtection="1">
      <alignment horizontal="right"/>
      <protection hidden="1"/>
    </xf>
    <xf numFmtId="0" fontId="14" fillId="0" borderId="0" xfId="0" applyFont="1" applyProtection="1">
      <protection hidden="1"/>
    </xf>
    <xf numFmtId="0" fontId="12" fillId="0" borderId="0" xfId="0" applyFont="1" applyProtection="1">
      <protection hidden="1"/>
    </xf>
    <xf numFmtId="18" fontId="14" fillId="0" borderId="0" xfId="0" applyNumberFormat="1" applyFont="1" applyProtection="1">
      <protection hidden="1"/>
    </xf>
    <xf numFmtId="0" fontId="1" fillId="0" borderId="1" xfId="0" applyFont="1" applyBorder="1" applyProtection="1">
      <protection hidden="1"/>
    </xf>
    <xf numFmtId="164" fontId="1" fillId="0" borderId="11" xfId="1" applyFont="1" applyBorder="1" applyAlignment="1" applyProtection="1">
      <alignment horizontal="center" vertical="center" wrapText="1"/>
      <protection hidden="1"/>
    </xf>
    <xf numFmtId="164" fontId="15" fillId="0" borderId="0" xfId="1" applyFont="1" applyFill="1" applyAlignment="1">
      <alignment horizontal="left" vertical="center" wrapText="1"/>
    </xf>
    <xf numFmtId="164" fontId="1" fillId="0" borderId="0" xfId="1" applyFont="1" applyFill="1"/>
    <xf numFmtId="164" fontId="15" fillId="0" borderId="0" xfId="1" applyFont="1" applyFill="1" applyAlignment="1">
      <alignment horizontal="left" vertical="center" wrapText="1" indent="1"/>
    </xf>
    <xf numFmtId="164" fontId="15" fillId="0" borderId="0" xfId="1" applyFont="1" applyFill="1" applyAlignment="1">
      <alignment horizontal="justify" vertical="center" wrapText="1"/>
    </xf>
    <xf numFmtId="0" fontId="1" fillId="0" borderId="0" xfId="0" applyFont="1"/>
    <xf numFmtId="166" fontId="0" fillId="0" borderId="0" xfId="0" applyNumberFormat="1"/>
    <xf numFmtId="166" fontId="1" fillId="0" borderId="0" xfId="0" applyNumberFormat="1" applyFont="1"/>
    <xf numFmtId="14" fontId="0" fillId="0" borderId="0" xfId="0" applyNumberFormat="1"/>
    <xf numFmtId="18" fontId="1" fillId="0" borderId="0" xfId="0" applyNumberFormat="1" applyFont="1" applyProtection="1">
      <protection hidden="1"/>
    </xf>
    <xf numFmtId="164" fontId="1" fillId="0" borderId="0" xfId="1" applyFont="1" applyBorder="1" applyAlignment="1" applyProtection="1">
      <alignment vertical="center"/>
      <protection hidden="1"/>
    </xf>
    <xf numFmtId="0" fontId="1" fillId="0" borderId="0" xfId="0" applyFont="1" applyAlignment="1" applyProtection="1">
      <alignment vertical="center" wrapText="1" readingOrder="1"/>
      <protection hidden="1"/>
    </xf>
    <xf numFmtId="0" fontId="1" fillId="0" borderId="0" xfId="0" applyFont="1" applyAlignment="1" applyProtection="1">
      <alignment horizontal="center"/>
      <protection hidden="1"/>
    </xf>
    <xf numFmtId="18" fontId="1" fillId="0" borderId="1" xfId="0" applyNumberFormat="1" applyFont="1" applyBorder="1" applyProtection="1">
      <protection hidden="1"/>
    </xf>
    <xf numFmtId="0" fontId="1" fillId="0" borderId="10" xfId="0" applyFont="1" applyBorder="1" applyProtection="1">
      <protection hidden="1"/>
    </xf>
    <xf numFmtId="164" fontId="14" fillId="7" borderId="0" xfId="1" applyFont="1" applyFill="1" applyBorder="1" applyProtection="1">
      <protection hidden="1"/>
    </xf>
    <xf numFmtId="0" fontId="0" fillId="4" borderId="1" xfId="0" applyFill="1" applyBorder="1" applyProtection="1">
      <protection hidden="1"/>
    </xf>
    <xf numFmtId="49" fontId="0" fillId="4" borderId="1" xfId="0" applyNumberFormat="1" applyFill="1" applyBorder="1" applyProtection="1">
      <protection hidden="1"/>
    </xf>
    <xf numFmtId="0" fontId="0" fillId="7" borderId="1" xfId="0" applyFill="1" applyBorder="1" applyProtection="1">
      <protection hidden="1"/>
    </xf>
    <xf numFmtId="49" fontId="0" fillId="7" borderId="1" xfId="0" applyNumberFormat="1" applyFill="1" applyBorder="1" applyProtection="1">
      <protection hidden="1"/>
    </xf>
    <xf numFmtId="0" fontId="0" fillId="3" borderId="1" xfId="0" applyFill="1" applyBorder="1" applyProtection="1">
      <protection hidden="1"/>
    </xf>
    <xf numFmtId="49" fontId="0" fillId="3" borderId="1" xfId="0" applyNumberFormat="1" applyFill="1" applyBorder="1" applyProtection="1">
      <protection hidden="1"/>
    </xf>
    <xf numFmtId="0" fontId="0" fillId="5" borderId="1" xfId="0" applyFill="1" applyBorder="1" applyProtection="1">
      <protection hidden="1"/>
    </xf>
    <xf numFmtId="49" fontId="0" fillId="5" borderId="1" xfId="0" applyNumberFormat="1" applyFill="1" applyBorder="1" applyProtection="1">
      <protection hidden="1"/>
    </xf>
    <xf numFmtId="49" fontId="1" fillId="0" borderId="0" xfId="0" applyNumberFormat="1" applyFont="1" applyProtection="1">
      <protection hidden="1"/>
    </xf>
    <xf numFmtId="166" fontId="0" fillId="0" borderId="0" xfId="0" applyNumberFormat="1" applyProtection="1">
      <protection hidden="1"/>
    </xf>
    <xf numFmtId="0" fontId="0" fillId="6" borderId="1" xfId="0" applyFill="1" applyBorder="1" applyProtection="1">
      <protection hidden="1"/>
    </xf>
    <xf numFmtId="49" fontId="0" fillId="6" borderId="1" xfId="0" applyNumberFormat="1" applyFill="1" applyBorder="1" applyProtection="1">
      <protection hidden="1"/>
    </xf>
    <xf numFmtId="168" fontId="1" fillId="0" borderId="11" xfId="0" applyNumberFormat="1" applyFont="1" applyBorder="1" applyAlignment="1" applyProtection="1">
      <alignment horizontal="center"/>
      <protection hidden="1"/>
    </xf>
    <xf numFmtId="0" fontId="1" fillId="3" borderId="1" xfId="0" applyFont="1" applyFill="1" applyBorder="1" applyProtection="1">
      <protection hidden="1"/>
    </xf>
    <xf numFmtId="49" fontId="1" fillId="3" borderId="1" xfId="0" applyNumberFormat="1" applyFont="1" applyFill="1" applyBorder="1" applyProtection="1">
      <protection hidden="1"/>
    </xf>
    <xf numFmtId="49" fontId="1" fillId="5" borderId="1" xfId="0" applyNumberFormat="1" applyFont="1" applyFill="1" applyBorder="1" applyProtection="1">
      <protection hidden="1"/>
    </xf>
    <xf numFmtId="167" fontId="1" fillId="0" borderId="11" xfId="1" applyNumberFormat="1" applyFont="1" applyFill="1" applyBorder="1" applyAlignment="1" applyProtection="1">
      <protection hidden="1"/>
    </xf>
    <xf numFmtId="0" fontId="1" fillId="0" borderId="0" xfId="0" applyFont="1" applyAlignment="1">
      <alignment horizontal="left" vertical="center" wrapText="1"/>
    </xf>
    <xf numFmtId="0" fontId="13" fillId="8" borderId="24" xfId="2" applyFill="1" applyBorder="1" applyAlignment="1">
      <alignment horizontal="left" vertical="center" wrapText="1"/>
    </xf>
    <xf numFmtId="0" fontId="18" fillId="8" borderId="24" xfId="0" applyFont="1" applyFill="1" applyBorder="1" applyAlignment="1">
      <alignment horizontal="left" vertical="center" wrapText="1"/>
    </xf>
    <xf numFmtId="169" fontId="1" fillId="0" borderId="11" xfId="1" applyNumberFormat="1" applyFont="1" applyFill="1" applyBorder="1" applyAlignment="1" applyProtection="1">
      <protection hidden="1"/>
    </xf>
    <xf numFmtId="164" fontId="20" fillId="0" borderId="0" xfId="1" applyFont="1" applyProtection="1">
      <protection hidden="1"/>
    </xf>
    <xf numFmtId="167" fontId="1" fillId="0" borderId="11" xfId="1" applyNumberFormat="1" applyFont="1" applyFill="1" applyBorder="1" applyAlignment="1" applyProtection="1">
      <alignment horizontal="center"/>
      <protection locked="0"/>
    </xf>
    <xf numFmtId="167" fontId="12" fillId="0" borderId="0" xfId="1" applyNumberFormat="1" applyFont="1" applyFill="1" applyBorder="1" applyAlignment="1" applyProtection="1">
      <protection hidden="1"/>
    </xf>
    <xf numFmtId="167" fontId="1" fillId="0" borderId="0" xfId="0" applyNumberFormat="1" applyFont="1" applyAlignment="1" applyProtection="1">
      <alignment horizontal="left"/>
      <protection hidden="1"/>
    </xf>
    <xf numFmtId="168" fontId="12" fillId="0" borderId="0" xfId="0" applyNumberFormat="1" applyFont="1" applyAlignment="1" applyProtection="1">
      <alignment horizontal="center"/>
      <protection hidden="1"/>
    </xf>
    <xf numFmtId="0" fontId="0" fillId="0" borderId="0" xfId="0" applyAlignment="1" applyProtection="1">
      <alignment vertical="center"/>
      <protection hidden="1"/>
    </xf>
    <xf numFmtId="0" fontId="1" fillId="5" borderId="1" xfId="0" applyFont="1" applyFill="1" applyBorder="1" applyProtection="1">
      <protection hidden="1"/>
    </xf>
    <xf numFmtId="49" fontId="1" fillId="6" borderId="1" xfId="0" applyNumberFormat="1" applyFont="1" applyFill="1" applyBorder="1" applyProtection="1">
      <protection hidden="1"/>
    </xf>
    <xf numFmtId="0" fontId="1" fillId="6" borderId="1" xfId="0" applyFont="1" applyFill="1" applyBorder="1" applyProtection="1">
      <protection hidden="1"/>
    </xf>
    <xf numFmtId="14" fontId="1" fillId="10" borderId="11" xfId="0" applyNumberFormat="1" applyFont="1" applyFill="1" applyBorder="1" applyProtection="1">
      <protection locked="0"/>
    </xf>
    <xf numFmtId="167" fontId="1" fillId="10" borderId="11" xfId="1" applyNumberFormat="1" applyFont="1" applyFill="1" applyBorder="1" applyAlignment="1" applyProtection="1">
      <alignment horizontal="center"/>
      <protection locked="0"/>
    </xf>
    <xf numFmtId="168" fontId="1" fillId="10" borderId="11" xfId="0" applyNumberFormat="1" applyFont="1" applyFill="1" applyBorder="1" applyAlignment="1" applyProtection="1">
      <alignment horizontal="center"/>
      <protection locked="0"/>
    </xf>
    <xf numFmtId="14" fontId="1" fillId="10" borderId="1" xfId="0" applyNumberFormat="1" applyFont="1" applyFill="1" applyBorder="1" applyProtection="1">
      <protection locked="0"/>
    </xf>
    <xf numFmtId="167" fontId="1" fillId="10" borderId="1" xfId="1" applyNumberFormat="1" applyFont="1" applyFill="1" applyBorder="1" applyAlignment="1" applyProtection="1">
      <alignment horizontal="center"/>
      <protection locked="0"/>
    </xf>
    <xf numFmtId="169" fontId="1" fillId="10" borderId="11" xfId="1" applyNumberFormat="1" applyFont="1" applyFill="1" applyBorder="1" applyAlignment="1" applyProtection="1">
      <protection locked="0"/>
    </xf>
    <xf numFmtId="0" fontId="1" fillId="10" borderId="10" xfId="0" applyFont="1" applyFill="1" applyBorder="1" applyAlignment="1" applyProtection="1">
      <alignment wrapText="1"/>
      <protection locked="0"/>
    </xf>
    <xf numFmtId="0" fontId="1" fillId="10" borderId="1" xfId="0" applyFont="1" applyFill="1" applyBorder="1" applyAlignment="1" applyProtection="1">
      <alignment wrapText="1"/>
      <protection locked="0"/>
    </xf>
    <xf numFmtId="0" fontId="1" fillId="4" borderId="1" xfId="0" applyFont="1" applyFill="1" applyBorder="1" applyProtection="1">
      <protection hidden="1"/>
    </xf>
    <xf numFmtId="167" fontId="1" fillId="0" borderId="11" xfId="1" applyNumberFormat="1" applyFont="1" applyFill="1" applyBorder="1" applyAlignment="1" applyProtection="1">
      <alignment horizontal="right"/>
      <protection hidden="1"/>
    </xf>
    <xf numFmtId="164" fontId="14" fillId="4" borderId="0" xfId="1" applyFont="1" applyFill="1" applyBorder="1" applyProtection="1">
      <protection hidden="1"/>
    </xf>
    <xf numFmtId="49" fontId="1" fillId="4" borderId="1" xfId="0" applyNumberFormat="1" applyFont="1" applyFill="1" applyBorder="1" applyProtection="1">
      <protection hidden="1"/>
    </xf>
    <xf numFmtId="0" fontId="1" fillId="11" borderId="1" xfId="0" applyFont="1" applyFill="1" applyBorder="1" applyProtection="1">
      <protection hidden="1"/>
    </xf>
    <xf numFmtId="49" fontId="0" fillId="11" borderId="1" xfId="0" applyNumberFormat="1" applyFill="1" applyBorder="1" applyProtection="1">
      <protection hidden="1"/>
    </xf>
    <xf numFmtId="164" fontId="14" fillId="11" borderId="0" xfId="1" applyFont="1" applyFill="1" applyBorder="1" applyProtection="1">
      <protection hidden="1"/>
    </xf>
    <xf numFmtId="49" fontId="1" fillId="11" borderId="1" xfId="0" applyNumberFormat="1" applyFont="1" applyFill="1" applyBorder="1" applyProtection="1">
      <protection hidden="1"/>
    </xf>
    <xf numFmtId="0" fontId="0" fillId="11" borderId="1" xfId="0" applyFill="1" applyBorder="1" applyProtection="1">
      <protection hidden="1"/>
    </xf>
    <xf numFmtId="0" fontId="1" fillId="0" borderId="0" xfId="0" applyFont="1" applyAlignment="1" applyProtection="1">
      <alignment wrapText="1"/>
      <protection hidden="1"/>
    </xf>
    <xf numFmtId="164" fontId="12" fillId="0" borderId="1" xfId="1" applyFont="1" applyFill="1" applyBorder="1" applyProtection="1">
      <protection hidden="1"/>
    </xf>
    <xf numFmtId="0" fontId="22" fillId="0" borderId="1" xfId="0" applyFont="1" applyBorder="1" applyAlignment="1" applyProtection="1">
      <alignment horizontal="center" vertical="center"/>
      <protection hidden="1"/>
    </xf>
    <xf numFmtId="164" fontId="1" fillId="0" borderId="1" xfId="1" applyFont="1" applyBorder="1" applyAlignment="1" applyProtection="1">
      <alignment horizontal="center" vertical="center" wrapText="1"/>
      <protection hidden="1"/>
    </xf>
    <xf numFmtId="167" fontId="1" fillId="10" borderId="1" xfId="1" applyNumberFormat="1" applyFont="1" applyFill="1" applyBorder="1" applyAlignment="1" applyProtection="1">
      <protection locked="0" hidden="1"/>
    </xf>
    <xf numFmtId="167" fontId="1" fillId="0" borderId="1" xfId="1" applyNumberFormat="1" applyFont="1" applyFill="1" applyBorder="1" applyAlignment="1" applyProtection="1">
      <protection hidden="1"/>
    </xf>
    <xf numFmtId="0" fontId="1" fillId="0" borderId="10" xfId="0" applyFont="1" applyBorder="1" applyAlignment="1" applyProtection="1">
      <alignment vertical="center" wrapText="1"/>
      <protection hidden="1"/>
    </xf>
    <xf numFmtId="0" fontId="1" fillId="3" borderId="11" xfId="0" applyFont="1" applyFill="1" applyBorder="1" applyAlignment="1" applyProtection="1">
      <alignment horizontal="center" vertical="center"/>
      <protection hidden="1"/>
    </xf>
    <xf numFmtId="164" fontId="12" fillId="0" borderId="10" xfId="1" applyFont="1" applyFill="1" applyBorder="1" applyProtection="1">
      <protection hidden="1"/>
    </xf>
    <xf numFmtId="0" fontId="1" fillId="0" borderId="11" xfId="0" applyFont="1" applyBorder="1" applyProtection="1">
      <protection hidden="1"/>
    </xf>
    <xf numFmtId="0" fontId="1" fillId="0" borderId="11" xfId="0" applyFont="1" applyBorder="1" applyAlignment="1" applyProtection="1">
      <alignment horizontal="right"/>
      <protection hidden="1"/>
    </xf>
    <xf numFmtId="167" fontId="1" fillId="10" borderId="11" xfId="1" applyNumberFormat="1" applyFont="1" applyFill="1" applyBorder="1" applyAlignment="1" applyProtection="1">
      <alignment horizontal="right"/>
      <protection locked="0"/>
    </xf>
    <xf numFmtId="0" fontId="1" fillId="4" borderId="0" xfId="0" applyFont="1" applyFill="1" applyProtection="1">
      <protection hidden="1"/>
    </xf>
    <xf numFmtId="0" fontId="1" fillId="12" borderId="0" xfId="0" applyFont="1" applyFill="1" applyProtection="1">
      <protection hidden="1"/>
    </xf>
    <xf numFmtId="167" fontId="1" fillId="0" borderId="0" xfId="0" applyNumberFormat="1" applyFont="1" applyProtection="1">
      <protection hidden="1"/>
    </xf>
    <xf numFmtId="0" fontId="24" fillId="0" borderId="0" xfId="0" applyFont="1" applyAlignment="1">
      <alignment horizontal="left"/>
    </xf>
    <xf numFmtId="0" fontId="25" fillId="0" borderId="0" xfId="0" applyFont="1" applyAlignment="1">
      <alignment horizontal="left"/>
    </xf>
    <xf numFmtId="0" fontId="25" fillId="0" borderId="0" xfId="0" applyFont="1"/>
    <xf numFmtId="0" fontId="25" fillId="0" borderId="0" xfId="0" quotePrefix="1" applyFont="1" applyAlignment="1">
      <alignment horizontal="left"/>
    </xf>
    <xf numFmtId="0" fontId="7" fillId="0" borderId="0" xfId="0" applyFont="1" applyAlignment="1">
      <alignment horizontal="center"/>
    </xf>
    <xf numFmtId="0" fontId="26" fillId="0" borderId="33" xfId="0" applyFont="1" applyBorder="1" applyAlignment="1">
      <alignment vertical="center"/>
    </xf>
    <xf numFmtId="0" fontId="26" fillId="13" borderId="33" xfId="0" applyFont="1" applyFill="1" applyBorder="1" applyAlignment="1">
      <alignment vertical="center"/>
    </xf>
    <xf numFmtId="0" fontId="26" fillId="0" borderId="34" xfId="0" applyFont="1" applyBorder="1" applyAlignment="1">
      <alignment vertical="center"/>
    </xf>
    <xf numFmtId="0" fontId="26" fillId="0" borderId="35" xfId="0" applyFont="1" applyBorder="1" applyAlignment="1">
      <alignment vertical="center"/>
    </xf>
    <xf numFmtId="0" fontId="26" fillId="0" borderId="0" xfId="0" applyFont="1" applyAlignment="1">
      <alignment vertical="center"/>
    </xf>
    <xf numFmtId="0" fontId="23" fillId="0" borderId="0" xfId="0" applyFont="1" applyAlignment="1">
      <alignment vertical="center"/>
    </xf>
    <xf numFmtId="0" fontId="27" fillId="0" borderId="0" xfId="0" applyFont="1" applyAlignment="1">
      <alignment vertical="center"/>
    </xf>
    <xf numFmtId="0" fontId="26" fillId="13" borderId="0" xfId="0" applyFont="1" applyFill="1" applyAlignment="1">
      <alignment vertical="center"/>
    </xf>
    <xf numFmtId="0" fontId="28" fillId="0" borderId="0" xfId="0" applyFont="1" applyAlignment="1">
      <alignment vertical="center"/>
    </xf>
    <xf numFmtId="0" fontId="1" fillId="4" borderId="1" xfId="0" applyFont="1" applyFill="1" applyBorder="1" applyAlignment="1" applyProtection="1">
      <alignment horizontal="left"/>
      <protection hidden="1"/>
    </xf>
    <xf numFmtId="167" fontId="1" fillId="4" borderId="1" xfId="1" applyNumberFormat="1" applyFont="1" applyFill="1" applyBorder="1" applyAlignment="1" applyProtection="1">
      <protection hidden="1"/>
    </xf>
    <xf numFmtId="167" fontId="1" fillId="4" borderId="11" xfId="1" applyNumberFormat="1" applyFont="1" applyFill="1" applyBorder="1" applyAlignment="1" applyProtection="1">
      <protection hidden="1"/>
    </xf>
    <xf numFmtId="167" fontId="1" fillId="10" borderId="1" xfId="1" applyNumberFormat="1" applyFont="1" applyFill="1" applyBorder="1" applyAlignment="1" applyProtection="1">
      <protection locked="0"/>
    </xf>
    <xf numFmtId="171" fontId="1" fillId="0" borderId="11" xfId="1" applyNumberFormat="1" applyFont="1" applyFill="1" applyBorder="1" applyAlignment="1" applyProtection="1">
      <alignment horizontal="right"/>
      <protection hidden="1"/>
    </xf>
    <xf numFmtId="0" fontId="1" fillId="10" borderId="11" xfId="0" applyFont="1" applyFill="1" applyBorder="1" applyAlignment="1" applyProtection="1">
      <alignment vertical="center"/>
      <protection locked="0"/>
    </xf>
    <xf numFmtId="170" fontId="0" fillId="0" borderId="0" xfId="0" applyNumberFormat="1"/>
    <xf numFmtId="167" fontId="1" fillId="0" borderId="36" xfId="1" applyNumberFormat="1" applyFont="1" applyFill="1" applyBorder="1" applyAlignment="1" applyProtection="1">
      <alignment horizontal="center"/>
      <protection hidden="1"/>
    </xf>
    <xf numFmtId="0" fontId="1" fillId="0" borderId="6" xfId="0" applyFont="1" applyBorder="1" applyAlignment="1" applyProtection="1">
      <alignment horizontal="right"/>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4" fontId="6" fillId="0" borderId="0" xfId="0" applyNumberFormat="1" applyFont="1" applyAlignment="1" applyProtection="1">
      <alignment horizontal="center"/>
      <protection hidden="1"/>
    </xf>
    <xf numFmtId="164" fontId="1" fillId="0" borderId="0" xfId="1" applyFont="1" applyFill="1" applyBorder="1" applyAlignment="1" applyProtection="1">
      <alignment vertical="center"/>
      <protection hidden="1"/>
    </xf>
    <xf numFmtId="0" fontId="1" fillId="0" borderId="0" xfId="0" applyFont="1" applyFill="1" applyProtection="1">
      <protection hidden="1"/>
    </xf>
    <xf numFmtId="172" fontId="6" fillId="0" borderId="0" xfId="0" applyNumberFormat="1" applyFont="1" applyFill="1" applyProtection="1">
      <protection hidden="1"/>
    </xf>
    <xf numFmtId="0" fontId="1" fillId="0" borderId="0" xfId="0" applyFont="1" applyFill="1" applyAlignment="1" applyProtection="1">
      <alignment horizontal="center"/>
      <protection hidden="1"/>
    </xf>
    <xf numFmtId="168" fontId="1" fillId="0" borderId="11" xfId="0" applyNumberFormat="1" applyFont="1" applyFill="1" applyBorder="1" applyAlignment="1" applyProtection="1">
      <alignment horizontal="right"/>
      <protection hidden="1"/>
    </xf>
    <xf numFmtId="0" fontId="1" fillId="0" borderId="0" xfId="0" applyFont="1" applyBorder="1" applyProtection="1">
      <protection hidden="1"/>
    </xf>
    <xf numFmtId="0" fontId="1" fillId="0" borderId="9" xfId="0" applyFont="1" applyBorder="1" applyProtection="1">
      <protection hidden="1"/>
    </xf>
    <xf numFmtId="0" fontId="1" fillId="0" borderId="0" xfId="0" applyFont="1" applyBorder="1" applyAlignment="1" applyProtection="1">
      <alignment horizontal="left"/>
      <protection hidden="1"/>
    </xf>
    <xf numFmtId="0" fontId="1" fillId="0" borderId="6" xfId="0" applyFont="1" applyBorder="1" applyProtection="1">
      <protection hidden="1"/>
    </xf>
    <xf numFmtId="0" fontId="1" fillId="0" borderId="1" xfId="0" applyFont="1" applyFill="1" applyBorder="1" applyAlignment="1" applyProtection="1">
      <alignment horizontal="left"/>
      <protection hidden="1"/>
    </xf>
    <xf numFmtId="0" fontId="22" fillId="0" borderId="32" xfId="0" applyFont="1" applyBorder="1" applyAlignment="1" applyProtection="1">
      <alignment horizontal="center" vertical="center"/>
      <protection hidden="1"/>
    </xf>
    <xf numFmtId="0" fontId="1" fillId="0" borderId="1" xfId="0" applyFont="1" applyFill="1" applyBorder="1" applyAlignment="1">
      <alignment horizontal="left" vertical="center" wrapText="1"/>
    </xf>
    <xf numFmtId="165" fontId="1" fillId="0" borderId="1" xfId="0" applyNumberFormat="1" applyFont="1" applyFill="1" applyBorder="1" applyAlignment="1" applyProtection="1">
      <alignment horizontal="left"/>
      <protection hidden="1"/>
    </xf>
    <xf numFmtId="0" fontId="26" fillId="0" borderId="1" xfId="0" applyFont="1" applyFill="1" applyBorder="1" applyAlignment="1">
      <alignment horizontal="left" vertical="center" wrapText="1"/>
    </xf>
    <xf numFmtId="49" fontId="1" fillId="10" borderId="11" xfId="0" applyNumberFormat="1" applyFont="1" applyFill="1" applyBorder="1" applyAlignment="1" applyProtection="1">
      <alignment horizontal="left"/>
      <protection locked="0"/>
    </xf>
    <xf numFmtId="0" fontId="1" fillId="0" borderId="1"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6" fillId="0" borderId="11" xfId="0" applyFont="1" applyBorder="1" applyAlignment="1" applyProtection="1">
      <alignment horizontal="center" vertical="center"/>
      <protection hidden="1"/>
    </xf>
    <xf numFmtId="0" fontId="1" fillId="0" borderId="0" xfId="0" applyFont="1" applyBorder="1" applyAlignment="1" applyProtection="1">
      <alignment horizontal="left"/>
      <protection hidden="1"/>
    </xf>
    <xf numFmtId="167" fontId="1" fillId="0" borderId="0" xfId="1" applyNumberFormat="1" applyFont="1" applyFill="1" applyBorder="1" applyAlignment="1" applyProtection="1">
      <alignment horizontal="right"/>
      <protection hidden="1"/>
    </xf>
    <xf numFmtId="0" fontId="1" fillId="10" borderId="18" xfId="0" applyFont="1" applyFill="1" applyBorder="1" applyAlignment="1" applyProtection="1">
      <alignment wrapText="1"/>
      <protection locked="0"/>
    </xf>
    <xf numFmtId="0" fontId="1" fillId="10" borderId="19" xfId="0" applyFont="1" applyFill="1" applyBorder="1" applyAlignment="1" applyProtection="1">
      <alignment wrapText="1"/>
      <protection locked="0"/>
    </xf>
    <xf numFmtId="0" fontId="1" fillId="0" borderId="19" xfId="0" applyFont="1" applyBorder="1" applyProtection="1">
      <protection hidden="1"/>
    </xf>
    <xf numFmtId="167" fontId="1" fillId="0" borderId="20" xfId="1" applyNumberFormat="1" applyFont="1" applyFill="1" applyBorder="1" applyAlignment="1" applyProtection="1">
      <alignment horizontal="right"/>
      <protection hidden="1"/>
    </xf>
    <xf numFmtId="0" fontId="1" fillId="10" borderId="1"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vertical="center"/>
      <protection locked="0"/>
    </xf>
    <xf numFmtId="0" fontId="1" fillId="10" borderId="10" xfId="0" applyFont="1" applyFill="1" applyBorder="1" applyAlignment="1" applyProtection="1">
      <alignment horizontal="left"/>
      <protection locked="0"/>
    </xf>
    <xf numFmtId="0" fontId="1" fillId="10" borderId="1" xfId="0" applyFont="1" applyFill="1" applyBorder="1" applyAlignment="1" applyProtection="1">
      <alignment horizontal="left"/>
      <protection locked="0"/>
    </xf>
    <xf numFmtId="0" fontId="1" fillId="0" borderId="1" xfId="0" applyFont="1" applyBorder="1" applyAlignment="1" applyProtection="1">
      <alignment horizontal="center" vertical="center"/>
      <protection hidden="1"/>
    </xf>
    <xf numFmtId="0" fontId="1" fillId="0" borderId="10" xfId="0" applyFont="1" applyBorder="1" applyAlignment="1" applyProtection="1">
      <alignment horizontal="left"/>
      <protection hidden="1"/>
    </xf>
    <xf numFmtId="0" fontId="1" fillId="0" borderId="1" xfId="0" applyFont="1" applyBorder="1" applyAlignment="1" applyProtection="1">
      <alignment horizontal="left"/>
      <protection hidden="1"/>
    </xf>
    <xf numFmtId="0" fontId="1" fillId="10" borderId="1" xfId="0" applyFont="1" applyFill="1" applyBorder="1" applyAlignment="1" applyProtection="1">
      <alignment horizontal="center"/>
      <protection locked="0"/>
    </xf>
    <xf numFmtId="20" fontId="1" fillId="10" borderId="1" xfId="0" applyNumberFormat="1" applyFont="1" applyFill="1" applyBorder="1" applyAlignment="1" applyProtection="1">
      <alignment horizontal="center"/>
      <protection locked="0"/>
    </xf>
    <xf numFmtId="0" fontId="1" fillId="10" borderId="11" xfId="0" applyFont="1" applyFill="1" applyBorder="1" applyAlignment="1" applyProtection="1">
      <alignment horizontal="left"/>
      <protection locked="0"/>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center"/>
      <protection hidden="1"/>
    </xf>
    <xf numFmtId="0" fontId="1" fillId="0" borderId="1" xfId="0" applyFont="1" applyFill="1" applyBorder="1" applyAlignment="1" applyProtection="1">
      <alignment horizontal="left"/>
      <protection hidden="1"/>
    </xf>
    <xf numFmtId="167" fontId="1" fillId="0" borderId="1" xfId="1" applyNumberFormat="1" applyFont="1" applyFill="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1" fillId="0" borderId="10"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0" fontId="6" fillId="0" borderId="10" xfId="0" applyFont="1" applyBorder="1" applyAlignment="1" applyProtection="1">
      <alignment horizontal="center" vertical="center" wrapText="1"/>
      <protection hidden="1"/>
    </xf>
    <xf numFmtId="0" fontId="1" fillId="0" borderId="11" xfId="0" applyFont="1" applyBorder="1" applyAlignment="1" applyProtection="1">
      <alignment vertical="center" wrapText="1"/>
      <protection hidden="1"/>
    </xf>
    <xf numFmtId="0" fontId="26" fillId="0" borderId="1" xfId="0" applyFont="1" applyFill="1" applyBorder="1" applyAlignment="1">
      <alignment horizontal="left"/>
    </xf>
    <xf numFmtId="14" fontId="1" fillId="10" borderId="1" xfId="0" applyNumberFormat="1" applyFont="1" applyFill="1" applyBorder="1" applyAlignment="1" applyProtection="1">
      <alignment horizontal="center"/>
      <protection locked="0"/>
    </xf>
    <xf numFmtId="0" fontId="22" fillId="2" borderId="10" xfId="0"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protection hidden="1"/>
    </xf>
    <xf numFmtId="0" fontId="22" fillId="2" borderId="11" xfId="0" applyFont="1" applyFill="1" applyBorder="1" applyAlignment="1" applyProtection="1">
      <alignment horizontal="center" vertical="center"/>
      <protection hidden="1"/>
    </xf>
    <xf numFmtId="0" fontId="1" fillId="10" borderId="1" xfId="0" applyFont="1" applyFill="1" applyBorder="1" applyAlignment="1" applyProtection="1">
      <alignment horizontal="center"/>
      <protection locked="0"/>
    </xf>
    <xf numFmtId="167" fontId="1" fillId="0" borderId="31" xfId="1" applyNumberFormat="1" applyFont="1" applyFill="1" applyBorder="1" applyAlignment="1" applyProtection="1">
      <alignment horizontal="center"/>
      <protection hidden="1"/>
    </xf>
    <xf numFmtId="167" fontId="1" fillId="0" borderId="2" xfId="1" applyNumberFormat="1" applyFont="1" applyFill="1" applyBorder="1" applyAlignment="1" applyProtection="1">
      <alignment horizontal="center"/>
      <protection hidden="1"/>
    </xf>
    <xf numFmtId="167" fontId="1" fillId="0" borderId="3" xfId="1" applyNumberFormat="1" applyFont="1" applyFill="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1" fillId="0" borderId="1" xfId="0" applyFont="1" applyBorder="1" applyAlignment="1" applyProtection="1">
      <alignment horizontal="left"/>
      <protection hidden="1"/>
    </xf>
    <xf numFmtId="0" fontId="1" fillId="10" borderId="10" xfId="0" applyFont="1" applyFill="1" applyBorder="1" applyAlignment="1" applyProtection="1">
      <alignment horizontal="left"/>
      <protection locked="0"/>
    </xf>
    <xf numFmtId="0" fontId="1" fillId="10" borderId="1" xfId="0" applyFont="1" applyFill="1" applyBorder="1" applyAlignment="1" applyProtection="1">
      <alignment horizontal="left"/>
      <protection locked="0"/>
    </xf>
    <xf numFmtId="167" fontId="1" fillId="0" borderId="1" xfId="1" applyNumberFormat="1" applyFont="1" applyFill="1" applyBorder="1" applyAlignment="1" applyProtection="1">
      <alignment horizontal="center"/>
      <protection hidden="1"/>
    </xf>
    <xf numFmtId="0" fontId="1" fillId="0" borderId="10" xfId="0" applyFont="1" applyBorder="1" applyAlignment="1" applyProtection="1">
      <alignment horizontal="left"/>
      <protection hidden="1"/>
    </xf>
    <xf numFmtId="0" fontId="1" fillId="10" borderId="11" xfId="0" applyFont="1" applyFill="1" applyBorder="1" applyAlignment="1" applyProtection="1">
      <alignment horizontal="left"/>
      <protection locked="0"/>
    </xf>
    <xf numFmtId="0" fontId="2" fillId="0" borderId="28" xfId="0" applyFont="1" applyBorder="1" applyAlignment="1" applyProtection="1">
      <alignment horizontal="center"/>
      <protection hidden="1"/>
    </xf>
    <xf numFmtId="0" fontId="2" fillId="0" borderId="29" xfId="0" applyFont="1" applyBorder="1" applyAlignment="1" applyProtection="1">
      <alignment horizontal="center"/>
      <protection hidden="1"/>
    </xf>
    <xf numFmtId="0" fontId="2" fillId="0" borderId="30" xfId="0" applyFont="1" applyBorder="1" applyAlignment="1" applyProtection="1">
      <alignment horizontal="center"/>
      <protection hidden="1"/>
    </xf>
    <xf numFmtId="0" fontId="1" fillId="0" borderId="1" xfId="0" applyFont="1" applyBorder="1" applyAlignment="1" applyProtection="1">
      <alignment horizontal="left" vertical="center"/>
      <protection hidden="1"/>
    </xf>
    <xf numFmtId="0" fontId="6" fillId="0" borderId="10"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21" fillId="10" borderId="1" xfId="2" applyFont="1" applyFill="1" applyBorder="1" applyAlignment="1" applyProtection="1">
      <alignment horizontal="left"/>
      <protection locked="0"/>
    </xf>
    <xf numFmtId="0" fontId="1" fillId="10" borderId="7" xfId="0"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1" fillId="10" borderId="3" xfId="0" applyFont="1" applyFill="1" applyBorder="1" applyAlignment="1" applyProtection="1">
      <alignment horizontal="center"/>
      <protection locked="0"/>
    </xf>
    <xf numFmtId="0" fontId="1" fillId="0" borderId="10"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10"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0" fontId="6" fillId="0" borderId="1" xfId="0" applyNumberFormat="1" applyFont="1" applyBorder="1" applyAlignment="1" applyProtection="1">
      <alignment horizontal="center" vertical="center"/>
      <protection hidden="1"/>
    </xf>
    <xf numFmtId="49" fontId="0" fillId="0" borderId="23" xfId="0" applyNumberFormat="1" applyBorder="1" applyAlignment="1" applyProtection="1">
      <alignment horizontal="center" vertical="center" wrapText="1"/>
      <protection hidden="1"/>
    </xf>
    <xf numFmtId="49" fontId="0" fillId="5" borderId="23" xfId="0" applyNumberFormat="1" applyFill="1" applyBorder="1" applyAlignment="1" applyProtection="1">
      <alignment horizontal="center" vertical="center" wrapText="1"/>
      <protection hidden="1"/>
    </xf>
    <xf numFmtId="0" fontId="1" fillId="0" borderId="10" xfId="0" applyFont="1" applyFill="1" applyBorder="1" applyAlignment="1" applyProtection="1">
      <alignment horizontal="left"/>
      <protection hidden="1"/>
    </xf>
    <xf numFmtId="0" fontId="1" fillId="0" borderId="1" xfId="0" applyFont="1" applyFill="1" applyBorder="1" applyAlignment="1" applyProtection="1">
      <alignment horizontal="left"/>
      <protection hidden="1"/>
    </xf>
    <xf numFmtId="0" fontId="1" fillId="0" borderId="11" xfId="0" applyFont="1" applyFill="1" applyBorder="1" applyAlignment="1" applyProtection="1">
      <alignment horizontal="left"/>
      <protection hidden="1"/>
    </xf>
    <xf numFmtId="0" fontId="1" fillId="0" borderId="19" xfId="0" applyFont="1" applyBorder="1" applyAlignment="1" applyProtection="1">
      <alignment horizontal="left"/>
      <protection hidden="1"/>
    </xf>
    <xf numFmtId="0" fontId="1" fillId="0" borderId="10"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10" borderId="10" xfId="0" applyFont="1" applyFill="1" applyBorder="1" applyAlignment="1" applyProtection="1">
      <alignment horizontal="center" wrapText="1"/>
      <protection locked="0"/>
    </xf>
    <xf numFmtId="0" fontId="1" fillId="10" borderId="1" xfId="0" applyFont="1" applyFill="1" applyBorder="1" applyAlignment="1" applyProtection="1">
      <alignment horizontal="center" wrapText="1"/>
      <protection locked="0"/>
    </xf>
    <xf numFmtId="0" fontId="1" fillId="0" borderId="10"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20" fontId="1" fillId="10" borderId="1" xfId="0" applyNumberFormat="1" applyFont="1" applyFill="1" applyBorder="1" applyAlignment="1" applyProtection="1">
      <alignment horizontal="center"/>
      <protection locked="0"/>
    </xf>
    <xf numFmtId="164" fontId="1" fillId="0" borderId="1" xfId="1" applyFont="1" applyFill="1" applyBorder="1" applyAlignment="1" applyProtection="1">
      <alignment horizontal="left"/>
      <protection hidden="1"/>
    </xf>
    <xf numFmtId="164" fontId="1" fillId="0" borderId="10" xfId="1" applyFont="1" applyFill="1" applyBorder="1" applyAlignment="1" applyProtection="1">
      <alignment horizontal="left"/>
      <protection hidden="1"/>
    </xf>
    <xf numFmtId="0" fontId="1" fillId="0" borderId="31"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7" xfId="0" applyFont="1" applyBorder="1" applyAlignment="1" applyProtection="1">
      <alignment horizontal="left"/>
      <protection hidden="1"/>
    </xf>
    <xf numFmtId="0" fontId="1" fillId="0" borderId="6" xfId="0" applyFont="1" applyBorder="1" applyAlignment="1" applyProtection="1">
      <alignment horizontal="left"/>
      <protection hidden="1"/>
    </xf>
    <xf numFmtId="0" fontId="1" fillId="0" borderId="0" xfId="0" applyFont="1" applyBorder="1" applyAlignment="1" applyProtection="1">
      <alignment horizontal="left"/>
      <protection hidden="1"/>
    </xf>
    <xf numFmtId="0" fontId="1" fillId="0" borderId="9" xfId="0" applyFont="1" applyBorder="1" applyAlignment="1" applyProtection="1">
      <alignment horizontal="left"/>
      <protection hidden="1"/>
    </xf>
    <xf numFmtId="0" fontId="1" fillId="0" borderId="14" xfId="0" applyFont="1" applyBorder="1" applyAlignment="1" applyProtection="1">
      <alignment horizontal="left"/>
      <protection hidden="1"/>
    </xf>
    <xf numFmtId="0" fontId="1" fillId="0" borderId="12" xfId="0" applyFont="1" applyBorder="1" applyAlignment="1" applyProtection="1">
      <alignment horizontal="left"/>
      <protection hidden="1"/>
    </xf>
    <xf numFmtId="0" fontId="1" fillId="0" borderId="13"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3"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10"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10" borderId="11" xfId="0" applyFont="1" applyFill="1" applyBorder="1" applyAlignment="1" applyProtection="1">
      <alignment horizontal="center" wrapText="1"/>
      <protection locked="0"/>
    </xf>
    <xf numFmtId="0" fontId="1" fillId="0" borderId="18" xfId="0" applyFont="1" applyBorder="1" applyAlignment="1" applyProtection="1">
      <alignment horizontal="center" wrapText="1"/>
      <protection hidden="1"/>
    </xf>
    <xf numFmtId="0" fontId="1" fillId="0" borderId="19" xfId="0" applyFont="1" applyBorder="1" applyAlignment="1" applyProtection="1">
      <alignment horizontal="center" wrapText="1"/>
      <protection hidden="1"/>
    </xf>
    <xf numFmtId="0" fontId="1" fillId="0" borderId="20" xfId="0" applyFont="1" applyBorder="1" applyAlignment="1" applyProtection="1">
      <alignment horizontal="center" wrapText="1"/>
      <protection hidden="1"/>
    </xf>
    <xf numFmtId="0" fontId="1" fillId="10" borderId="10" xfId="0" applyFont="1" applyFill="1" applyBorder="1" applyAlignment="1" applyProtection="1">
      <alignment horizontal="center" vertical="center"/>
      <protection locked="0"/>
    </xf>
    <xf numFmtId="0" fontId="1" fillId="10" borderId="1"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vertical="center"/>
      <protection locked="0"/>
    </xf>
    <xf numFmtId="18" fontId="1" fillId="0" borderId="10" xfId="0" applyNumberFormat="1" applyFont="1" applyBorder="1" applyAlignment="1" applyProtection="1">
      <alignment horizontal="left"/>
      <protection hidden="1"/>
    </xf>
    <xf numFmtId="18" fontId="1" fillId="0" borderId="1" xfId="0" applyNumberFormat="1"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11" xfId="0" applyFont="1" applyBorder="1" applyAlignment="1" applyProtection="1">
      <alignment horizontal="center" vertical="center"/>
      <protection hidden="1"/>
    </xf>
    <xf numFmtId="0" fontId="1" fillId="0" borderId="10" xfId="0" applyFont="1" applyBorder="1" applyAlignment="1" applyProtection="1">
      <alignment horizontal="left" wrapText="1"/>
      <protection hidden="1"/>
    </xf>
    <xf numFmtId="0" fontId="1" fillId="0" borderId="1" xfId="0" applyFont="1" applyBorder="1" applyAlignment="1" applyProtection="1">
      <alignment horizontal="left" wrapText="1"/>
      <protection hidden="1"/>
    </xf>
    <xf numFmtId="0" fontId="1" fillId="10" borderId="11" xfId="0" applyFont="1" applyFill="1" applyBorder="1" applyAlignment="1" applyProtection="1">
      <alignment horizontal="center"/>
      <protection locked="0"/>
    </xf>
    <xf numFmtId="0" fontId="16" fillId="0" borderId="10" xfId="0" applyFont="1" applyBorder="1" applyAlignment="1" applyProtection="1">
      <alignment horizontal="left"/>
      <protection hidden="1"/>
    </xf>
    <xf numFmtId="0" fontId="16" fillId="0" borderId="1" xfId="0" applyFont="1" applyBorder="1" applyAlignment="1" applyProtection="1">
      <alignment horizontal="left"/>
      <protection hidden="1"/>
    </xf>
    <xf numFmtId="0" fontId="1" fillId="10" borderId="32" xfId="0" applyFont="1" applyFill="1" applyBorder="1" applyAlignment="1" applyProtection="1">
      <alignment horizontal="center"/>
      <protection locked="0"/>
    </xf>
    <xf numFmtId="0" fontId="1" fillId="0" borderId="0" xfId="0" applyFont="1" applyAlignment="1" applyProtection="1">
      <alignment horizontal="left" wrapText="1"/>
      <protection hidden="1"/>
    </xf>
    <xf numFmtId="0" fontId="22" fillId="2" borderId="28" xfId="0" applyFont="1" applyFill="1" applyBorder="1" applyAlignment="1" applyProtection="1">
      <alignment horizontal="center" vertical="center"/>
      <protection hidden="1"/>
    </xf>
    <xf numFmtId="0" fontId="22" fillId="2" borderId="29" xfId="0" applyFont="1" applyFill="1" applyBorder="1" applyAlignment="1" applyProtection="1">
      <alignment horizontal="center" vertical="center"/>
      <protection hidden="1"/>
    </xf>
    <xf numFmtId="0" fontId="22" fillId="2" borderId="30" xfId="0" applyFont="1" applyFill="1" applyBorder="1" applyAlignment="1" applyProtection="1">
      <alignment horizontal="center" vertical="center"/>
      <protection hidden="1"/>
    </xf>
    <xf numFmtId="0" fontId="1" fillId="10" borderId="7" xfId="0" applyFont="1" applyFill="1" applyBorder="1" applyAlignment="1" applyProtection="1">
      <alignment horizontal="left"/>
      <protection locked="0"/>
    </xf>
    <xf numFmtId="0" fontId="1" fillId="10" borderId="2" xfId="0" applyFont="1" applyFill="1" applyBorder="1" applyAlignment="1" applyProtection="1">
      <alignment horizontal="left"/>
      <protection locked="0"/>
    </xf>
    <xf numFmtId="0" fontId="1" fillId="10" borderId="32" xfId="0" applyFont="1" applyFill="1" applyBorder="1" applyAlignment="1" applyProtection="1">
      <alignment horizontal="left"/>
      <protection locked="0"/>
    </xf>
    <xf numFmtId="170" fontId="1" fillId="10" borderId="7" xfId="0" applyNumberFormat="1" applyFont="1" applyFill="1" applyBorder="1" applyAlignment="1" applyProtection="1">
      <alignment horizontal="center"/>
      <protection locked="0"/>
    </xf>
    <xf numFmtId="170" fontId="1" fillId="10" borderId="32" xfId="0" applyNumberFormat="1" applyFont="1" applyFill="1" applyBorder="1" applyAlignment="1" applyProtection="1">
      <alignment horizontal="center"/>
      <protection locked="0"/>
    </xf>
    <xf numFmtId="170" fontId="1" fillId="10" borderId="2" xfId="0" applyNumberFormat="1" applyFont="1" applyFill="1" applyBorder="1" applyAlignment="1" applyProtection="1">
      <alignment horizontal="center"/>
      <protection locked="0"/>
    </xf>
    <xf numFmtId="170" fontId="1" fillId="10" borderId="3" xfId="0" applyNumberFormat="1" applyFont="1" applyFill="1" applyBorder="1" applyAlignment="1" applyProtection="1">
      <alignment horizontal="center"/>
      <protection locked="0"/>
    </xf>
    <xf numFmtId="0" fontId="18" fillId="8" borderId="25"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26" xfId="0" applyFont="1" applyFill="1" applyBorder="1" applyAlignment="1">
      <alignment horizontal="left" vertical="center" wrapText="1"/>
    </xf>
    <xf numFmtId="0" fontId="17" fillId="9" borderId="25"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3" fillId="9" borderId="25" xfId="2" applyFill="1" applyBorder="1" applyAlignment="1">
      <alignment horizontal="center" vertical="center" wrapText="1"/>
    </xf>
    <xf numFmtId="0" fontId="13" fillId="9" borderId="26" xfId="2" applyFill="1" applyBorder="1" applyAlignment="1">
      <alignment horizontal="center" vertical="center" wrapText="1"/>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 xfId="0" applyBorder="1" applyAlignment="1" applyProtection="1">
      <alignment horizontal="left"/>
      <protection locked="0"/>
    </xf>
    <xf numFmtId="0" fontId="10" fillId="0" borderId="18" xfId="0" applyFont="1" applyBorder="1" applyAlignment="1" applyProtection="1">
      <alignment horizontal="left"/>
      <protection hidden="1"/>
    </xf>
    <xf numFmtId="0" fontId="10" fillId="0" borderId="19" xfId="0" applyFont="1" applyBorder="1" applyAlignment="1" applyProtection="1">
      <alignment horizontal="left"/>
      <protection hidden="1"/>
    </xf>
    <xf numFmtId="0" fontId="10" fillId="0" borderId="19"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0" fillId="0" borderId="16" xfId="0" applyFont="1" applyBorder="1" applyAlignment="1" applyProtection="1">
      <alignment horizontal="left"/>
      <protection hidden="1"/>
    </xf>
    <xf numFmtId="0" fontId="10" fillId="0" borderId="17" xfId="0" applyFont="1" applyBorder="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15" xfId="0" applyBorder="1" applyAlignment="1" applyProtection="1">
      <alignment horizontal="left"/>
      <protection hidden="1"/>
    </xf>
    <xf numFmtId="0" fontId="0" fillId="0" borderId="16" xfId="0" applyBorder="1" applyAlignment="1" applyProtection="1">
      <alignment horizontal="left"/>
      <protection hidden="1"/>
    </xf>
    <xf numFmtId="0" fontId="0" fillId="0" borderId="17" xfId="0" applyBorder="1" applyAlignment="1" applyProtection="1">
      <alignment horizontal="left"/>
      <protection hidden="1"/>
    </xf>
    <xf numFmtId="0" fontId="7" fillId="0" borderId="1" xfId="0" applyFont="1" applyBorder="1" applyAlignment="1" applyProtection="1">
      <alignment horizontal="center"/>
      <protection hidden="1"/>
    </xf>
    <xf numFmtId="0" fontId="1" fillId="0" borderId="1" xfId="0" applyFont="1" applyBorder="1" applyAlignment="1" applyProtection="1">
      <alignment horizontal="left"/>
      <protection locked="0"/>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7" fillId="0" borderId="5" xfId="0" applyFont="1" applyBorder="1" applyAlignment="1" applyProtection="1">
      <alignment horizontal="left"/>
      <protection hidden="1"/>
    </xf>
    <xf numFmtId="0" fontId="7" fillId="0" borderId="8" xfId="0" applyFont="1" applyBorder="1" applyAlignment="1" applyProtection="1">
      <alignment horizontal="left"/>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14" xfId="0" applyFont="1" applyBorder="1" applyAlignment="1" applyProtection="1">
      <alignment horizontal="center" vertical="top" wrapText="1"/>
      <protection hidden="1"/>
    </xf>
    <xf numFmtId="0" fontId="8" fillId="0" borderId="12"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9" fillId="0" borderId="12" xfId="0" applyFont="1" applyBorder="1" applyAlignment="1" applyProtection="1">
      <alignment horizontal="left"/>
      <protection hidden="1"/>
    </xf>
    <xf numFmtId="0" fontId="9" fillId="0" borderId="13" xfId="0" applyFont="1" applyBorder="1" applyAlignment="1" applyProtection="1">
      <alignment horizontal="left"/>
      <protection hidden="1"/>
    </xf>
  </cellXfs>
  <cellStyles count="3">
    <cellStyle name="Hipervínculo" xfId="2" builtinId="8"/>
    <cellStyle name="Millares" xfId="1" builtinId="3"/>
    <cellStyle name="Normal" xfId="0" builtinId="0"/>
  </cellStyles>
  <dxfs count="6">
    <dxf>
      <font>
        <b/>
        <i val="0"/>
        <color auto="1"/>
      </font>
      <fill>
        <patternFill>
          <bgColor rgb="FFFFFF00"/>
        </patternFill>
      </fill>
    </dxf>
    <dxf>
      <font>
        <b/>
        <i val="0"/>
        <color rgb="FFFF0000"/>
      </font>
      <fill>
        <patternFill patternType="none">
          <bgColor auto="1"/>
        </patternFill>
      </fill>
    </dxf>
    <dxf>
      <font>
        <b/>
        <i val="0"/>
        <color rgb="FFFF0000"/>
      </font>
      <fill>
        <patternFill>
          <bgColor rgb="FFFFC7CE"/>
        </patternFill>
      </fill>
    </dxf>
    <dxf>
      <font>
        <b/>
        <i val="0"/>
        <color rgb="FFFF0000"/>
      </font>
      <fill>
        <patternFill patternType="none">
          <bgColor auto="1"/>
        </patternFill>
      </fill>
    </dxf>
    <dxf>
      <font>
        <b/>
        <i val="0"/>
        <color auto="1"/>
      </font>
      <fill>
        <patternFill>
          <bgColor rgb="FFFFFF00"/>
        </patternFill>
      </fill>
    </dxf>
    <dxf>
      <font>
        <b/>
        <i val="0"/>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gr.go.cr/02-consultas/consulta-zon-kilo-via.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17" Type="http://schemas.openxmlformats.org/officeDocument/2006/relationships/hyperlink" Target="https://es.wikipedia.org/wiki/Archivo:Bandera_de_Liberia_(Costa_Rica).svg" TargetMode="External"/><Relationship Id="rId21" Type="http://schemas.openxmlformats.org/officeDocument/2006/relationships/hyperlink" Target="https://es.wikipedia.org/wiki/Archivo:Bandera_Cant%C3%B3n_Alajuelita,_San_Jos%C3%A9,_Costa_Rica.svg" TargetMode="External"/><Relationship Id="rId42" Type="http://schemas.openxmlformats.org/officeDocument/2006/relationships/image" Target="../media/image22.png"/><Relationship Id="rId63" Type="http://schemas.openxmlformats.org/officeDocument/2006/relationships/hyperlink" Target="https://es.wikipedia.org/wiki/Archivo:Bandera_de_Zarcero_(Costa_Rica).svg" TargetMode="External"/><Relationship Id="rId84" Type="http://schemas.openxmlformats.org/officeDocument/2006/relationships/image" Target="../media/image43.png"/><Relationship Id="rId138" Type="http://schemas.openxmlformats.org/officeDocument/2006/relationships/image" Target="../media/image70.png"/><Relationship Id="rId159" Type="http://schemas.openxmlformats.org/officeDocument/2006/relationships/hyperlink" Target="https://es.wikipedia.org/wiki/Archivo:Bandera_de_Garabito.svg" TargetMode="External"/><Relationship Id="rId170" Type="http://schemas.openxmlformats.org/officeDocument/2006/relationships/image" Target="../media/image86.png"/><Relationship Id="rId107" Type="http://schemas.openxmlformats.org/officeDocument/2006/relationships/hyperlink" Target="https://es.wikipedia.org/wiki/Archivo:Bandera_de_Bel%C3%A9n_(Costa_Rica).svg" TargetMode="External"/><Relationship Id="rId11" Type="http://schemas.openxmlformats.org/officeDocument/2006/relationships/hyperlink" Target="https://es.wikipedia.org/wiki/Archivo:Bandera_de_Tarraz%C3%BA.svg" TargetMode="External"/><Relationship Id="rId32" Type="http://schemas.openxmlformats.org/officeDocument/2006/relationships/image" Target="../media/image17.png"/><Relationship Id="rId53" Type="http://schemas.openxmlformats.org/officeDocument/2006/relationships/hyperlink" Target="https://es.wikipedia.org/wiki/Archivo:Bandera_de_Naranjo_(Costa_Rica).svg" TargetMode="External"/><Relationship Id="rId74" Type="http://schemas.openxmlformats.org/officeDocument/2006/relationships/image" Target="../media/image38.png"/><Relationship Id="rId128" Type="http://schemas.openxmlformats.org/officeDocument/2006/relationships/image" Target="../media/image65.png"/><Relationship Id="rId149" Type="http://schemas.openxmlformats.org/officeDocument/2006/relationships/hyperlink" Target="https://es.wikipedia.org/wiki/Archivo:Bandera_de_Quepos_(Costa_Rica).svg" TargetMode="External"/><Relationship Id="rId5" Type="http://schemas.openxmlformats.org/officeDocument/2006/relationships/hyperlink" Target="https://es.wikipedia.org/wiki/Archivo:Bandera_Cant%C3%B3n_Escaz%C3%BA_Costa_Rica.svg" TargetMode="External"/><Relationship Id="rId95" Type="http://schemas.openxmlformats.org/officeDocument/2006/relationships/hyperlink" Target="https://es.wikipedia.org/wiki/Archivo:Bandera_del_cant%C3%B3n_de_Heredia.svg" TargetMode="External"/><Relationship Id="rId160" Type="http://schemas.openxmlformats.org/officeDocument/2006/relationships/image" Target="../media/image81.png"/><Relationship Id="rId22" Type="http://schemas.openxmlformats.org/officeDocument/2006/relationships/image" Target="../media/image12.png"/><Relationship Id="rId43" Type="http://schemas.openxmlformats.org/officeDocument/2006/relationships/hyperlink" Target="https://es.wikipedia.org/wiki/Archivo:Bandera_de_la_Provincia_de_Alajuela.svg" TargetMode="External"/><Relationship Id="rId64" Type="http://schemas.openxmlformats.org/officeDocument/2006/relationships/image" Target="../media/image33.png"/><Relationship Id="rId118" Type="http://schemas.openxmlformats.org/officeDocument/2006/relationships/image" Target="../media/image60.png"/><Relationship Id="rId139" Type="http://schemas.openxmlformats.org/officeDocument/2006/relationships/hyperlink" Target="https://es.wikipedia.org/wiki/Archivo:Bandera_de_la_Provincia_de_Puntarenas.svg" TargetMode="External"/><Relationship Id="rId85" Type="http://schemas.openxmlformats.org/officeDocument/2006/relationships/hyperlink" Target="https://es.wikipedia.org/wiki/Archivo:Bandera_de_Turrialba.svg" TargetMode="External"/><Relationship Id="rId150" Type="http://schemas.openxmlformats.org/officeDocument/2006/relationships/image" Target="../media/image76.png"/><Relationship Id="rId171" Type="http://schemas.openxmlformats.org/officeDocument/2006/relationships/hyperlink" Target="https://es.wikipedia.org/wiki/Archivo:Bandera_de_Gu%C3%A1cimo_(Costa_Rica).svg" TargetMode="External"/><Relationship Id="rId12" Type="http://schemas.openxmlformats.org/officeDocument/2006/relationships/image" Target="../media/image7.png"/><Relationship Id="rId33" Type="http://schemas.openxmlformats.org/officeDocument/2006/relationships/hyperlink" Target="https://es.wikipedia.org/wiki/Archivo:Bandera_de_Turrubares_(Costa_Rica).svg" TargetMode="External"/><Relationship Id="rId108" Type="http://schemas.openxmlformats.org/officeDocument/2006/relationships/image" Target="../media/image55.png"/><Relationship Id="rId129" Type="http://schemas.openxmlformats.org/officeDocument/2006/relationships/hyperlink" Target="https://es.wikipedia.org/wiki/Archivo:Bandera_Cant%C3%B3n_de_Abangares,_Guanacaste,_Costa_Rica.svg" TargetMode="External"/><Relationship Id="rId54" Type="http://schemas.openxmlformats.org/officeDocument/2006/relationships/image" Target="../media/image28.png"/><Relationship Id="rId70" Type="http://schemas.openxmlformats.org/officeDocument/2006/relationships/image" Target="../media/image36.png"/><Relationship Id="rId75" Type="http://schemas.openxmlformats.org/officeDocument/2006/relationships/hyperlink" Target="https://es.wikipedia.org/wiki/Archivo:Bandera_de_la_Provincia_de_Cartago.svg" TargetMode="External"/><Relationship Id="rId91" Type="http://schemas.openxmlformats.org/officeDocument/2006/relationships/hyperlink" Target="https://es.wikipedia.org/wiki/Archivo:Bandera_de_El_Guarco_(Costa_Rica).svg" TargetMode="External"/><Relationship Id="rId96" Type="http://schemas.openxmlformats.org/officeDocument/2006/relationships/image" Target="../media/image49.png"/><Relationship Id="rId140" Type="http://schemas.openxmlformats.org/officeDocument/2006/relationships/image" Target="../media/image71.png"/><Relationship Id="rId145" Type="http://schemas.openxmlformats.org/officeDocument/2006/relationships/hyperlink" Target="https://es.wikipedia.org/wiki/Archivo:Bandera_Cant%C3%B3n_de_Montes_de_Oro,_Puntarenas,_Costa_Rica.svg" TargetMode="External"/><Relationship Id="rId161" Type="http://schemas.openxmlformats.org/officeDocument/2006/relationships/hyperlink" Target="https://es.wikipedia.org/wiki/Archivo:Bandera_de_la_Provincia_de_Lim%C3%B3n.svg" TargetMode="External"/><Relationship Id="rId166" Type="http://schemas.openxmlformats.org/officeDocument/2006/relationships/image" Target="../media/image84.png"/><Relationship Id="rId1" Type="http://schemas.openxmlformats.org/officeDocument/2006/relationships/hyperlink" Target="https://es.wikipedia.org/wiki/Archivo:Bandera_de_la_Provincia_de_San_Jos%C3%A9.svg" TargetMode="External"/><Relationship Id="rId6" Type="http://schemas.openxmlformats.org/officeDocument/2006/relationships/image" Target="../media/image4.png"/><Relationship Id="rId23" Type="http://schemas.openxmlformats.org/officeDocument/2006/relationships/hyperlink" Target="https://es.wikipedia.org/wiki/Archivo:Bandera_de_V%C3%A1zquez_de_Coronado.svg" TargetMode="External"/><Relationship Id="rId28" Type="http://schemas.openxmlformats.org/officeDocument/2006/relationships/image" Target="../media/image15.png"/><Relationship Id="rId49" Type="http://schemas.openxmlformats.org/officeDocument/2006/relationships/hyperlink" Target="https://es.wikipedia.org/wiki/Archivo:Bandera_Cant%C3%B3n_de_San_Mateo,_Alajuela,_Costa_Rica.svg" TargetMode="External"/><Relationship Id="rId114" Type="http://schemas.openxmlformats.org/officeDocument/2006/relationships/image" Target="../media/image58.png"/><Relationship Id="rId119" Type="http://schemas.openxmlformats.org/officeDocument/2006/relationships/hyperlink" Target="https://es.wikipedia.org/wiki/Archivo:Bandera_de_Nicoya.svg" TargetMode="External"/><Relationship Id="rId44" Type="http://schemas.openxmlformats.org/officeDocument/2006/relationships/image" Target="../media/image23.png"/><Relationship Id="rId60" Type="http://schemas.openxmlformats.org/officeDocument/2006/relationships/image" Target="../media/image31.png"/><Relationship Id="rId65" Type="http://schemas.openxmlformats.org/officeDocument/2006/relationships/hyperlink" Target="https://es.wikipedia.org/wiki/Archivo:Bandera_de_Sarch%C3%AD.svg" TargetMode="External"/><Relationship Id="rId81" Type="http://schemas.openxmlformats.org/officeDocument/2006/relationships/hyperlink" Target="https://es.wikipedia.org/wiki/Archivo:Bandera_Cant%C3%B3n_La_Uni%C3%B3n_Cartago_Costa_Rica.svg" TargetMode="External"/><Relationship Id="rId86" Type="http://schemas.openxmlformats.org/officeDocument/2006/relationships/image" Target="../media/image44.png"/><Relationship Id="rId130" Type="http://schemas.openxmlformats.org/officeDocument/2006/relationships/image" Target="../media/image66.png"/><Relationship Id="rId135" Type="http://schemas.openxmlformats.org/officeDocument/2006/relationships/hyperlink" Target="https://es.wikipedia.org/wiki/Archivo:Bandera_Cant%C3%B3n_de_La_Cruz,_Guanacaste,_Costa_Rica.svg" TargetMode="External"/><Relationship Id="rId151" Type="http://schemas.openxmlformats.org/officeDocument/2006/relationships/hyperlink" Target="https://es.wikipedia.org/wiki/Archivo:Bandera_Cant%C3%B3n_de_Golfito,_Puntarenas,_Costa_Rica.svg" TargetMode="External"/><Relationship Id="rId156" Type="http://schemas.openxmlformats.org/officeDocument/2006/relationships/image" Target="../media/image79.png"/><Relationship Id="rId172" Type="http://schemas.openxmlformats.org/officeDocument/2006/relationships/image" Target="../media/image87.png"/><Relationship Id="rId13" Type="http://schemas.openxmlformats.org/officeDocument/2006/relationships/hyperlink" Target="https://es.wikipedia.org/wiki/Archivo:Bandera_Cant%C3%B3n_Aserr%C3%AD,_San_Jos%C3%A9,_Costa_Rica.svg" TargetMode="External"/><Relationship Id="rId18" Type="http://schemas.openxmlformats.org/officeDocument/2006/relationships/image" Target="../media/image10.png"/><Relationship Id="rId39" Type="http://schemas.openxmlformats.org/officeDocument/2006/relationships/hyperlink" Target="https://es.wikipedia.org/wiki/Archivo:Bandera_Cant%C3%B3n_P%C3%A9rez_Zeled%C3%B3n,_San_Jos%C3%A9,_Costa_Rica.svg" TargetMode="External"/><Relationship Id="rId109" Type="http://schemas.openxmlformats.org/officeDocument/2006/relationships/hyperlink" Target="https://es.wikipedia.org/wiki/Archivo:Bandera_Cant%C3%B3n_de_Flores,_Heredia,_Costa_Rica.svg" TargetMode="External"/><Relationship Id="rId34" Type="http://schemas.openxmlformats.org/officeDocument/2006/relationships/image" Target="../media/image18.png"/><Relationship Id="rId50" Type="http://schemas.openxmlformats.org/officeDocument/2006/relationships/image" Target="../media/image26.png"/><Relationship Id="rId55" Type="http://schemas.openxmlformats.org/officeDocument/2006/relationships/hyperlink" Target="https://es.wikipedia.org/wiki/Archivo:Bandera_de_Palmares.svg" TargetMode="External"/><Relationship Id="rId76" Type="http://schemas.openxmlformats.org/officeDocument/2006/relationships/image" Target="../media/image39.png"/><Relationship Id="rId97" Type="http://schemas.openxmlformats.org/officeDocument/2006/relationships/hyperlink" Target="https://es.wikipedia.org/wiki/Archivo:Bandera_de_Barva_(Costa_Rica).svg" TargetMode="External"/><Relationship Id="rId104" Type="http://schemas.openxmlformats.org/officeDocument/2006/relationships/image" Target="../media/image53.png"/><Relationship Id="rId120" Type="http://schemas.openxmlformats.org/officeDocument/2006/relationships/image" Target="../media/image61.png"/><Relationship Id="rId125" Type="http://schemas.openxmlformats.org/officeDocument/2006/relationships/hyperlink" Target="https://es.wikipedia.org/wiki/Archivo:Bandera_Cant%C3%B3n_de_Carrillo,_Guanacaste,_Costa_Rica.svg" TargetMode="External"/><Relationship Id="rId141" Type="http://schemas.openxmlformats.org/officeDocument/2006/relationships/hyperlink" Target="https://es.wikipedia.org/wiki/Archivo:Bandera_de_Esparza.svg" TargetMode="External"/><Relationship Id="rId146" Type="http://schemas.openxmlformats.org/officeDocument/2006/relationships/image" Target="../media/image74.png"/><Relationship Id="rId167" Type="http://schemas.openxmlformats.org/officeDocument/2006/relationships/hyperlink" Target="https://es.wikipedia.org/wiki/Archivo:Bandera_Cant%C3%B3n_de_Talamanca,_Lim%C3%B3n,_Costa_Rica.svg" TargetMode="External"/><Relationship Id="rId7" Type="http://schemas.openxmlformats.org/officeDocument/2006/relationships/hyperlink" Target="https://es.wikipedia.org/wiki/Archivo:Bandera_de_Desamparados.svg" TargetMode="External"/><Relationship Id="rId71" Type="http://schemas.openxmlformats.org/officeDocument/2006/relationships/hyperlink" Target="https://es.wikipedia.org/wiki/Archivo:Bandera_de_Guatuso_(Costa_Rica).svg" TargetMode="External"/><Relationship Id="rId92" Type="http://schemas.openxmlformats.org/officeDocument/2006/relationships/image" Target="../media/image47.png"/><Relationship Id="rId162" Type="http://schemas.openxmlformats.org/officeDocument/2006/relationships/image" Target="../media/image82.png"/><Relationship Id="rId2" Type="http://schemas.openxmlformats.org/officeDocument/2006/relationships/image" Target="../media/image2.png"/><Relationship Id="rId29" Type="http://schemas.openxmlformats.org/officeDocument/2006/relationships/hyperlink" Target="https://es.wikipedia.org/wiki/Archivo:Bandera_Cant%C3%B3n_Moravia,_San_Jos%C3%A9,_Costa_Rica.svg" TargetMode="External"/><Relationship Id="rId24" Type="http://schemas.openxmlformats.org/officeDocument/2006/relationships/image" Target="../media/image13.png"/><Relationship Id="rId40" Type="http://schemas.openxmlformats.org/officeDocument/2006/relationships/image" Target="../media/image21.png"/><Relationship Id="rId45" Type="http://schemas.openxmlformats.org/officeDocument/2006/relationships/hyperlink" Target="https://es.wikipedia.org/wiki/Archivo:Bandera_de_San_Ram%C3%B3n_(Costa_Rica).svg" TargetMode="External"/><Relationship Id="rId66" Type="http://schemas.openxmlformats.org/officeDocument/2006/relationships/image" Target="../media/image34.png"/><Relationship Id="rId87" Type="http://schemas.openxmlformats.org/officeDocument/2006/relationships/hyperlink" Target="https://es.wikipedia.org/wiki/Archivo:Bandera_de_Alvarado_(Costa_Rica).svg" TargetMode="External"/><Relationship Id="rId110" Type="http://schemas.openxmlformats.org/officeDocument/2006/relationships/image" Target="../media/image56.png"/><Relationship Id="rId115" Type="http://schemas.openxmlformats.org/officeDocument/2006/relationships/hyperlink" Target="https://es.wikipedia.org/wiki/Archivo:Bandera_de_la_Provincia_de_Guanacaste.svg" TargetMode="External"/><Relationship Id="rId131" Type="http://schemas.openxmlformats.org/officeDocument/2006/relationships/hyperlink" Target="https://es.wikipedia.org/wiki/Archivo:Bandera_de_Tilar%C3%A1n.svg" TargetMode="External"/><Relationship Id="rId136" Type="http://schemas.openxmlformats.org/officeDocument/2006/relationships/image" Target="../media/image69.png"/><Relationship Id="rId157" Type="http://schemas.openxmlformats.org/officeDocument/2006/relationships/hyperlink" Target="https://es.wikipedia.org/wiki/Archivo:Bandera_de_Corredores_(Costa_Rica).svg" TargetMode="External"/><Relationship Id="rId61" Type="http://schemas.openxmlformats.org/officeDocument/2006/relationships/hyperlink" Target="https://es.wikipedia.org/wiki/Archivo:Bandera_de_San_Carlos_(Costa_Rica).svg" TargetMode="External"/><Relationship Id="rId82" Type="http://schemas.openxmlformats.org/officeDocument/2006/relationships/image" Target="../media/image42.png"/><Relationship Id="rId152" Type="http://schemas.openxmlformats.org/officeDocument/2006/relationships/image" Target="../media/image77.png"/><Relationship Id="rId19" Type="http://schemas.openxmlformats.org/officeDocument/2006/relationships/hyperlink" Target="https://es.wikipedia.org/wiki/Archivo:Bandera_Cant%C3%B3n_Santa_Ana,_San_Jos%C3%A9,_Costa_Rica.svg" TargetMode="External"/><Relationship Id="rId14" Type="http://schemas.openxmlformats.org/officeDocument/2006/relationships/image" Target="../media/image8.png"/><Relationship Id="rId30" Type="http://schemas.openxmlformats.org/officeDocument/2006/relationships/image" Target="../media/image16.png"/><Relationship Id="rId35" Type="http://schemas.openxmlformats.org/officeDocument/2006/relationships/hyperlink" Target="https://es.wikipedia.org/wiki/Archivo:Bandera_Canton_de_Dota.svg" TargetMode="External"/><Relationship Id="rId56" Type="http://schemas.openxmlformats.org/officeDocument/2006/relationships/image" Target="../media/image29.png"/><Relationship Id="rId77" Type="http://schemas.openxmlformats.org/officeDocument/2006/relationships/hyperlink" Target="https://es.wikipedia.org/wiki/Archivo:Bandera_de_Cartago_(Costa_Rica).svg" TargetMode="External"/><Relationship Id="rId100" Type="http://schemas.openxmlformats.org/officeDocument/2006/relationships/image" Target="../media/image51.png"/><Relationship Id="rId105" Type="http://schemas.openxmlformats.org/officeDocument/2006/relationships/hyperlink" Target="https://es.wikipedia.org/wiki/Archivo:Bandera_de_San_Isidro_(Costa_Rica).svg" TargetMode="External"/><Relationship Id="rId126" Type="http://schemas.openxmlformats.org/officeDocument/2006/relationships/image" Target="../media/image64.png"/><Relationship Id="rId147" Type="http://schemas.openxmlformats.org/officeDocument/2006/relationships/hyperlink" Target="https://es.wikipedia.org/wiki/Archivo:Bandera_de_Osa.svg" TargetMode="External"/><Relationship Id="rId168" Type="http://schemas.openxmlformats.org/officeDocument/2006/relationships/image" Target="../media/image85.png"/><Relationship Id="rId8" Type="http://schemas.openxmlformats.org/officeDocument/2006/relationships/image" Target="../media/image5.png"/><Relationship Id="rId51" Type="http://schemas.openxmlformats.org/officeDocument/2006/relationships/hyperlink" Target="https://es.wikipedia.org/wiki/Archivo:Bandera_Cant%C3%B3n_Atenas,_Alajuela,_Costa_Rica.svg" TargetMode="External"/><Relationship Id="rId72" Type="http://schemas.openxmlformats.org/officeDocument/2006/relationships/image" Target="../media/image37.png"/><Relationship Id="rId93" Type="http://schemas.openxmlformats.org/officeDocument/2006/relationships/hyperlink" Target="https://es.wikipedia.org/wiki/Archivo:Bandera_de_la_Provincia_de_Heredia.svg" TargetMode="External"/><Relationship Id="rId98" Type="http://schemas.openxmlformats.org/officeDocument/2006/relationships/image" Target="../media/image50.png"/><Relationship Id="rId121" Type="http://schemas.openxmlformats.org/officeDocument/2006/relationships/hyperlink" Target="https://es.wikipedia.org/wiki/Archivo:Bandera_de_Santa_Cruz_(Costa_Rica).svg" TargetMode="External"/><Relationship Id="rId142" Type="http://schemas.openxmlformats.org/officeDocument/2006/relationships/image" Target="../media/image72.png"/><Relationship Id="rId163" Type="http://schemas.openxmlformats.org/officeDocument/2006/relationships/hyperlink" Target="https://es.wikipedia.org/wiki/Archivo:Bandera_de_Pococi.svg" TargetMode="External"/><Relationship Id="rId3" Type="http://schemas.openxmlformats.org/officeDocument/2006/relationships/hyperlink" Target="https://es.wikipedia.org/wiki/Archivo:Bandera_de_San_Jos%C3%A9_(Costa_Rica).svg" TargetMode="External"/><Relationship Id="rId25" Type="http://schemas.openxmlformats.org/officeDocument/2006/relationships/hyperlink" Target="https://es.wikipedia.org/wiki/Archivo:Bandera_de_Acosta_(Costa_Rica).svg" TargetMode="External"/><Relationship Id="rId46" Type="http://schemas.openxmlformats.org/officeDocument/2006/relationships/image" Target="../media/image24.png"/><Relationship Id="rId67" Type="http://schemas.openxmlformats.org/officeDocument/2006/relationships/hyperlink" Target="https://es.wikipedia.org/wiki/Archivo:Bandera_de_Upala.svg" TargetMode="External"/><Relationship Id="rId116" Type="http://schemas.openxmlformats.org/officeDocument/2006/relationships/image" Target="../media/image59.png"/><Relationship Id="rId137" Type="http://schemas.openxmlformats.org/officeDocument/2006/relationships/hyperlink" Target="https://es.wikipedia.org/wiki/Archivo:Bandera_Cant%C3%B3n_de_Hojancha,_Guanacaste,_Costa_Rica.svg" TargetMode="External"/><Relationship Id="rId158" Type="http://schemas.openxmlformats.org/officeDocument/2006/relationships/image" Target="../media/image80.png"/><Relationship Id="rId20" Type="http://schemas.openxmlformats.org/officeDocument/2006/relationships/image" Target="../media/image11.png"/><Relationship Id="rId41" Type="http://schemas.openxmlformats.org/officeDocument/2006/relationships/hyperlink" Target="https://es.wikipedia.org/wiki/Archivo:No_flag.svg" TargetMode="External"/><Relationship Id="rId62" Type="http://schemas.openxmlformats.org/officeDocument/2006/relationships/image" Target="../media/image32.png"/><Relationship Id="rId83" Type="http://schemas.openxmlformats.org/officeDocument/2006/relationships/hyperlink" Target="https://es.wikipedia.org/wiki/Archivo:Bandera_Cant%C3%B3n_de_Jim%C3%A9nez,_Cartago,_Costa_Rica.svg" TargetMode="External"/><Relationship Id="rId88" Type="http://schemas.openxmlformats.org/officeDocument/2006/relationships/image" Target="../media/image45.png"/><Relationship Id="rId111" Type="http://schemas.openxmlformats.org/officeDocument/2006/relationships/hyperlink" Target="https://es.wikipedia.org/wiki/Archivo:Bandera_Cant%C3%B3n_de_San_Pablo,_Heredia,_Costa_Rica.svg" TargetMode="External"/><Relationship Id="rId132" Type="http://schemas.openxmlformats.org/officeDocument/2006/relationships/image" Target="../media/image67.png"/><Relationship Id="rId153" Type="http://schemas.openxmlformats.org/officeDocument/2006/relationships/hyperlink" Target="https://es.wikipedia.org/wiki/Archivo:Bandera_de_Coto_Brus.svg" TargetMode="External"/><Relationship Id="rId15" Type="http://schemas.openxmlformats.org/officeDocument/2006/relationships/hyperlink" Target="https://es.wikipedia.org/wiki/Archivo:Bandera_Mora.svg" TargetMode="External"/><Relationship Id="rId36" Type="http://schemas.openxmlformats.org/officeDocument/2006/relationships/image" Target="../media/image19.png"/><Relationship Id="rId57" Type="http://schemas.openxmlformats.org/officeDocument/2006/relationships/hyperlink" Target="https://es.wikipedia.org/wiki/Archivo:Bandera_de_Po%C3%A1s.svg" TargetMode="External"/><Relationship Id="rId106" Type="http://schemas.openxmlformats.org/officeDocument/2006/relationships/image" Target="../media/image54.png"/><Relationship Id="rId127" Type="http://schemas.openxmlformats.org/officeDocument/2006/relationships/hyperlink" Target="https://es.wikipedia.org/wiki/Archivo:Bandera_de_Ca%C3%B1as.svg" TargetMode="External"/><Relationship Id="rId10" Type="http://schemas.openxmlformats.org/officeDocument/2006/relationships/image" Target="../media/image6.png"/><Relationship Id="rId31" Type="http://schemas.openxmlformats.org/officeDocument/2006/relationships/hyperlink" Target="https://es.wikipedia.org/wiki/Archivo:Bandera_de_Montes_de_Oca.svg" TargetMode="External"/><Relationship Id="rId52" Type="http://schemas.openxmlformats.org/officeDocument/2006/relationships/image" Target="../media/image27.png"/><Relationship Id="rId73" Type="http://schemas.openxmlformats.org/officeDocument/2006/relationships/hyperlink" Target="https://es.wikipedia.org/wiki/Archivo:Bandera_Cant%C3%B3n_R%C3%ADo_Cuarto_Costa_Rica.svg" TargetMode="External"/><Relationship Id="rId78" Type="http://schemas.openxmlformats.org/officeDocument/2006/relationships/image" Target="../media/image40.png"/><Relationship Id="rId94" Type="http://schemas.openxmlformats.org/officeDocument/2006/relationships/image" Target="../media/image48.png"/><Relationship Id="rId99" Type="http://schemas.openxmlformats.org/officeDocument/2006/relationships/hyperlink" Target="https://es.wikipedia.org/wiki/Archivo:Bandera_de_Santo_Domingo_(Costa_Rica).svg" TargetMode="External"/><Relationship Id="rId101" Type="http://schemas.openxmlformats.org/officeDocument/2006/relationships/hyperlink" Target="https://es.wikipedia.org/wiki/Archivo:Bandera_de_Santa_B%C3%A1rbara_(Costa_Rica).svg" TargetMode="External"/><Relationship Id="rId122" Type="http://schemas.openxmlformats.org/officeDocument/2006/relationships/image" Target="../media/image62.png"/><Relationship Id="rId143" Type="http://schemas.openxmlformats.org/officeDocument/2006/relationships/hyperlink" Target="https://es.wikipedia.org/wiki/Archivo:Bandera_de_Buenos_Aires_(Costa_Rica).svg" TargetMode="External"/><Relationship Id="rId148" Type="http://schemas.openxmlformats.org/officeDocument/2006/relationships/image" Target="../media/image75.png"/><Relationship Id="rId164" Type="http://schemas.openxmlformats.org/officeDocument/2006/relationships/image" Target="../media/image83.png"/><Relationship Id="rId169" Type="http://schemas.openxmlformats.org/officeDocument/2006/relationships/hyperlink" Target="https://es.wikipedia.org/wiki/Archivo:Bandera_de_Matina_(Costa_Rica).svg" TargetMode="External"/><Relationship Id="rId4" Type="http://schemas.openxmlformats.org/officeDocument/2006/relationships/image" Target="../media/image3.png"/><Relationship Id="rId9" Type="http://schemas.openxmlformats.org/officeDocument/2006/relationships/hyperlink" Target="https://es.wikipedia.org/wiki/Archivo:Bandera_Cant%C3%B3n_Puriscal,_San_Jos%C3%A9,_Costa_Rica.svg" TargetMode="External"/><Relationship Id="rId26" Type="http://schemas.openxmlformats.org/officeDocument/2006/relationships/image" Target="../media/image14.png"/><Relationship Id="rId47" Type="http://schemas.openxmlformats.org/officeDocument/2006/relationships/hyperlink" Target="https://es.wikipedia.org/wiki/Archivo:Bandera_de_Grecia_(Costa_Rica).svg" TargetMode="External"/><Relationship Id="rId68" Type="http://schemas.openxmlformats.org/officeDocument/2006/relationships/image" Target="../media/image35.png"/><Relationship Id="rId89" Type="http://schemas.openxmlformats.org/officeDocument/2006/relationships/hyperlink" Target="https://es.wikipedia.org/wiki/Archivo:Bandera_de_Oreamuno_(Costa_Rica).svg" TargetMode="External"/><Relationship Id="rId112" Type="http://schemas.openxmlformats.org/officeDocument/2006/relationships/image" Target="../media/image57.png"/><Relationship Id="rId133" Type="http://schemas.openxmlformats.org/officeDocument/2006/relationships/hyperlink" Target="https://es.wikipedia.org/wiki/Archivo:Bandera_de_Nandayure_(Costa_Rica).svg" TargetMode="External"/><Relationship Id="rId154" Type="http://schemas.openxmlformats.org/officeDocument/2006/relationships/image" Target="../media/image78.png"/><Relationship Id="rId16" Type="http://schemas.openxmlformats.org/officeDocument/2006/relationships/image" Target="../media/image9.png"/><Relationship Id="rId37" Type="http://schemas.openxmlformats.org/officeDocument/2006/relationships/hyperlink" Target="https://es.wikipedia.org/wiki/Archivo:Bandera_de_Curridabat.svg" TargetMode="External"/><Relationship Id="rId58" Type="http://schemas.openxmlformats.org/officeDocument/2006/relationships/image" Target="../media/image30.png"/><Relationship Id="rId79" Type="http://schemas.openxmlformats.org/officeDocument/2006/relationships/hyperlink" Target="https://es.wikipedia.org/wiki/Archivo:Bandera_Cant%C3%B3n_de_Para%C3%ADso,_Cartago,_Costa_Rica.svg" TargetMode="External"/><Relationship Id="rId102" Type="http://schemas.openxmlformats.org/officeDocument/2006/relationships/image" Target="../media/image52.png"/><Relationship Id="rId123" Type="http://schemas.openxmlformats.org/officeDocument/2006/relationships/hyperlink" Target="https://es.wikipedia.org/wiki/Archivo:Bandera_Cant%C3%B3n_de_Bagaces,_Guanacaste,_Costa_Rica.svg" TargetMode="External"/><Relationship Id="rId144" Type="http://schemas.openxmlformats.org/officeDocument/2006/relationships/image" Target="../media/image73.png"/><Relationship Id="rId90" Type="http://schemas.openxmlformats.org/officeDocument/2006/relationships/image" Target="../media/image46.png"/><Relationship Id="rId165" Type="http://schemas.openxmlformats.org/officeDocument/2006/relationships/hyperlink" Target="https://es.wikipedia.org/wiki/Archivo:Bandera_de_Siquirres.svg" TargetMode="External"/><Relationship Id="rId27" Type="http://schemas.openxmlformats.org/officeDocument/2006/relationships/hyperlink" Target="https://es.wikipedia.org/wiki/Archivo:Bandera_Tib%C3%A1s.svg" TargetMode="External"/><Relationship Id="rId48" Type="http://schemas.openxmlformats.org/officeDocument/2006/relationships/image" Target="../media/image25.png"/><Relationship Id="rId69" Type="http://schemas.openxmlformats.org/officeDocument/2006/relationships/hyperlink" Target="https://es.wikipedia.org/wiki/Archivo:Bandera_de_Los_Chiles.svg" TargetMode="External"/><Relationship Id="rId113" Type="http://schemas.openxmlformats.org/officeDocument/2006/relationships/hyperlink" Target="https://es.wikipedia.org/wiki/Archivo:Bandera_de_Sarapiqu%C3%AD_(Costa_Rica).svg" TargetMode="External"/><Relationship Id="rId134" Type="http://schemas.openxmlformats.org/officeDocument/2006/relationships/image" Target="../media/image68.png"/><Relationship Id="rId80" Type="http://schemas.openxmlformats.org/officeDocument/2006/relationships/image" Target="../media/image41.png"/><Relationship Id="rId155" Type="http://schemas.openxmlformats.org/officeDocument/2006/relationships/hyperlink" Target="https://es.wikipedia.org/wiki/Archivo:Bandera_de_Parrita_(Costa_Rica).svg" TargetMode="External"/><Relationship Id="rId17" Type="http://schemas.openxmlformats.org/officeDocument/2006/relationships/hyperlink" Target="https://es.wikipedia.org/wiki/Archivo:Bandera_de_Goicoechea.svg" TargetMode="External"/><Relationship Id="rId38" Type="http://schemas.openxmlformats.org/officeDocument/2006/relationships/image" Target="../media/image20.png"/><Relationship Id="rId59" Type="http://schemas.openxmlformats.org/officeDocument/2006/relationships/hyperlink" Target="https://es.wikipedia.org/wiki/Archivo:Bandera_de_Orotina_(Costa_Rica).svg" TargetMode="External"/><Relationship Id="rId103" Type="http://schemas.openxmlformats.org/officeDocument/2006/relationships/hyperlink" Target="https://es.wikipedia.org/wiki/Archivo:Bandera_de_San_Rafael_(Costa_Rica).svg" TargetMode="External"/><Relationship Id="rId124" Type="http://schemas.openxmlformats.org/officeDocument/2006/relationships/image" Target="../media/image6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8.png"/></Relationships>
</file>

<file path=xl/drawings/drawing1.xml><?xml version="1.0" encoding="utf-8"?>
<xdr:wsDr xmlns:xdr="http://schemas.openxmlformats.org/drawingml/2006/spreadsheetDrawing" xmlns:a="http://schemas.openxmlformats.org/drawingml/2006/main">
  <xdr:twoCellAnchor>
    <xdr:from>
      <xdr:col>26</xdr:col>
      <xdr:colOff>45583</xdr:colOff>
      <xdr:row>44</xdr:row>
      <xdr:rowOff>75521</xdr:rowOff>
    </xdr:from>
    <xdr:to>
      <xdr:col>28</xdr:col>
      <xdr:colOff>120422</xdr:colOff>
      <xdr:row>46</xdr:row>
      <xdr:rowOff>179162</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8546646" y="7917771"/>
          <a:ext cx="1995714" cy="468766"/>
        </a:xfrm>
        <a:prstGeom prst="round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R" sz="1100" baseline="0"/>
            <a:t>Si desea consultar Tarifas Autorizadas CGR, dar clic aquí</a:t>
          </a:r>
          <a:endParaRPr lang="es-C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19</xdr:row>
      <xdr:rowOff>0</xdr:rowOff>
    </xdr:from>
    <xdr:ext cx="914400" cy="285750"/>
    <xdr:pic>
      <xdr:nvPicPr>
        <xdr:cNvPr id="2" name="Picture 1" hidden="1">
          <a:extLst>
            <a:ext uri="{FF2B5EF4-FFF2-40B4-BE49-F238E27FC236}">
              <a16:creationId xmlns:a16="http://schemas.microsoft.com/office/drawing/2014/main" id="{00000000-0008-0000-16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622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3" name="Picture 1" hidden="1">
          <a:extLst>
            <a:ext uri="{FF2B5EF4-FFF2-40B4-BE49-F238E27FC236}">
              <a16:creationId xmlns:a16="http://schemas.microsoft.com/office/drawing/2014/main" id="{00000000-0008-0000-1600-00000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6225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4" name="Picture 1" hidden="1">
          <a:extLst>
            <a:ext uri="{FF2B5EF4-FFF2-40B4-BE49-F238E27FC236}">
              <a16:creationId xmlns:a16="http://schemas.microsoft.com/office/drawing/2014/main" id="{00000000-0008-0000-1600-00000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 name="Picture 1" hidden="1">
          <a:extLst>
            <a:ext uri="{FF2B5EF4-FFF2-40B4-BE49-F238E27FC236}">
              <a16:creationId xmlns:a16="http://schemas.microsoft.com/office/drawing/2014/main" id="{00000000-0008-0000-1600-00000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6" name="Picture 1" hidden="1">
          <a:extLst>
            <a:ext uri="{FF2B5EF4-FFF2-40B4-BE49-F238E27FC236}">
              <a16:creationId xmlns:a16="http://schemas.microsoft.com/office/drawing/2014/main" id="{00000000-0008-0000-1600-00000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7" name="Picture 1" hidden="1">
          <a:extLst>
            <a:ext uri="{FF2B5EF4-FFF2-40B4-BE49-F238E27FC236}">
              <a16:creationId xmlns:a16="http://schemas.microsoft.com/office/drawing/2014/main" id="{00000000-0008-0000-1600-00000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8" name="Picture 1" hidden="1">
          <a:extLst>
            <a:ext uri="{FF2B5EF4-FFF2-40B4-BE49-F238E27FC236}">
              <a16:creationId xmlns:a16="http://schemas.microsoft.com/office/drawing/2014/main" id="{00000000-0008-0000-1600-00000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9" name="Picture 1" hidden="1">
          <a:extLst>
            <a:ext uri="{FF2B5EF4-FFF2-40B4-BE49-F238E27FC236}">
              <a16:creationId xmlns:a16="http://schemas.microsoft.com/office/drawing/2014/main" id="{00000000-0008-0000-1600-00000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10" name="Picture 1" hidden="1">
          <a:extLst>
            <a:ext uri="{FF2B5EF4-FFF2-40B4-BE49-F238E27FC236}">
              <a16:creationId xmlns:a16="http://schemas.microsoft.com/office/drawing/2014/main" id="{00000000-0008-0000-1600-00000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11" name="Picture 1" hidden="1">
          <a:extLst>
            <a:ext uri="{FF2B5EF4-FFF2-40B4-BE49-F238E27FC236}">
              <a16:creationId xmlns:a16="http://schemas.microsoft.com/office/drawing/2014/main" id="{00000000-0008-0000-1600-00000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2" name="Picture 1" hidden="1">
          <a:extLst>
            <a:ext uri="{FF2B5EF4-FFF2-40B4-BE49-F238E27FC236}">
              <a16:creationId xmlns:a16="http://schemas.microsoft.com/office/drawing/2014/main" id="{00000000-0008-0000-1600-00000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3" name="Picture 1" hidden="1">
          <a:extLst>
            <a:ext uri="{FF2B5EF4-FFF2-40B4-BE49-F238E27FC236}">
              <a16:creationId xmlns:a16="http://schemas.microsoft.com/office/drawing/2014/main" id="{00000000-0008-0000-1600-00000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4" name="Picture 1" hidden="1">
          <a:extLst>
            <a:ext uri="{FF2B5EF4-FFF2-40B4-BE49-F238E27FC236}">
              <a16:creationId xmlns:a16="http://schemas.microsoft.com/office/drawing/2014/main" id="{00000000-0008-0000-1600-00000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5" name="Picture 1" hidden="1">
          <a:extLst>
            <a:ext uri="{FF2B5EF4-FFF2-40B4-BE49-F238E27FC236}">
              <a16:creationId xmlns:a16="http://schemas.microsoft.com/office/drawing/2014/main" id="{00000000-0008-0000-1600-00000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6" name="Picture 1" hidden="1">
          <a:extLst>
            <a:ext uri="{FF2B5EF4-FFF2-40B4-BE49-F238E27FC236}">
              <a16:creationId xmlns:a16="http://schemas.microsoft.com/office/drawing/2014/main" id="{00000000-0008-0000-1600-00001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7" name="Picture 1" hidden="1">
          <a:extLst>
            <a:ext uri="{FF2B5EF4-FFF2-40B4-BE49-F238E27FC236}">
              <a16:creationId xmlns:a16="http://schemas.microsoft.com/office/drawing/2014/main" id="{00000000-0008-0000-1600-00001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8" name="Picture 1" hidden="1">
          <a:extLst>
            <a:ext uri="{FF2B5EF4-FFF2-40B4-BE49-F238E27FC236}">
              <a16:creationId xmlns:a16="http://schemas.microsoft.com/office/drawing/2014/main" id="{00000000-0008-0000-1600-00001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19" name="Picture 1" hidden="1">
          <a:extLst>
            <a:ext uri="{FF2B5EF4-FFF2-40B4-BE49-F238E27FC236}">
              <a16:creationId xmlns:a16="http://schemas.microsoft.com/office/drawing/2014/main" id="{00000000-0008-0000-1600-00001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0" name="Picture 1" hidden="1">
          <a:extLst>
            <a:ext uri="{FF2B5EF4-FFF2-40B4-BE49-F238E27FC236}">
              <a16:creationId xmlns:a16="http://schemas.microsoft.com/office/drawing/2014/main" id="{00000000-0008-0000-1600-00001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1" name="Picture 1" hidden="1">
          <a:extLst>
            <a:ext uri="{FF2B5EF4-FFF2-40B4-BE49-F238E27FC236}">
              <a16:creationId xmlns:a16="http://schemas.microsoft.com/office/drawing/2014/main" id="{00000000-0008-0000-1600-00001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2" name="Picture 1" hidden="1">
          <a:extLst>
            <a:ext uri="{FF2B5EF4-FFF2-40B4-BE49-F238E27FC236}">
              <a16:creationId xmlns:a16="http://schemas.microsoft.com/office/drawing/2014/main" id="{00000000-0008-0000-1600-00001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3" name="Picture 1" hidden="1">
          <a:extLst>
            <a:ext uri="{FF2B5EF4-FFF2-40B4-BE49-F238E27FC236}">
              <a16:creationId xmlns:a16="http://schemas.microsoft.com/office/drawing/2014/main" id="{00000000-0008-0000-1600-00001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4" name="Picture 1" hidden="1">
          <a:extLst>
            <a:ext uri="{FF2B5EF4-FFF2-40B4-BE49-F238E27FC236}">
              <a16:creationId xmlns:a16="http://schemas.microsoft.com/office/drawing/2014/main" id="{00000000-0008-0000-1600-00001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5" name="Picture 1" hidden="1">
          <a:extLst>
            <a:ext uri="{FF2B5EF4-FFF2-40B4-BE49-F238E27FC236}">
              <a16:creationId xmlns:a16="http://schemas.microsoft.com/office/drawing/2014/main" id="{00000000-0008-0000-1600-00001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6" name="Picture 1" hidden="1">
          <a:extLst>
            <a:ext uri="{FF2B5EF4-FFF2-40B4-BE49-F238E27FC236}">
              <a16:creationId xmlns:a16="http://schemas.microsoft.com/office/drawing/2014/main" id="{00000000-0008-0000-1600-00001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7" name="Picture 1" hidden="1">
          <a:extLst>
            <a:ext uri="{FF2B5EF4-FFF2-40B4-BE49-F238E27FC236}">
              <a16:creationId xmlns:a16="http://schemas.microsoft.com/office/drawing/2014/main" id="{00000000-0008-0000-1600-00001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8" name="Picture 1" hidden="1">
          <a:extLst>
            <a:ext uri="{FF2B5EF4-FFF2-40B4-BE49-F238E27FC236}">
              <a16:creationId xmlns:a16="http://schemas.microsoft.com/office/drawing/2014/main" id="{00000000-0008-0000-1600-00001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9907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29" name="Picture 1" hidden="1">
          <a:extLst>
            <a:ext uri="{FF2B5EF4-FFF2-40B4-BE49-F238E27FC236}">
              <a16:creationId xmlns:a16="http://schemas.microsoft.com/office/drawing/2014/main" id="{00000000-0008-0000-1600-00001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0" name="Picture 1" hidden="1">
          <a:extLst>
            <a:ext uri="{FF2B5EF4-FFF2-40B4-BE49-F238E27FC236}">
              <a16:creationId xmlns:a16="http://schemas.microsoft.com/office/drawing/2014/main" id="{00000000-0008-0000-1600-00001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 name="Picture 1" hidden="1">
          <a:extLst>
            <a:ext uri="{FF2B5EF4-FFF2-40B4-BE49-F238E27FC236}">
              <a16:creationId xmlns:a16="http://schemas.microsoft.com/office/drawing/2014/main" id="{00000000-0008-0000-1600-00001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 name="Picture 1" hidden="1">
          <a:extLst>
            <a:ext uri="{FF2B5EF4-FFF2-40B4-BE49-F238E27FC236}">
              <a16:creationId xmlns:a16="http://schemas.microsoft.com/office/drawing/2014/main" id="{00000000-0008-0000-1600-00002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 name="Picture 1" hidden="1">
          <a:extLst>
            <a:ext uri="{FF2B5EF4-FFF2-40B4-BE49-F238E27FC236}">
              <a16:creationId xmlns:a16="http://schemas.microsoft.com/office/drawing/2014/main" id="{00000000-0008-0000-1600-00002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4" name="Picture 1" hidden="1">
          <a:extLst>
            <a:ext uri="{FF2B5EF4-FFF2-40B4-BE49-F238E27FC236}">
              <a16:creationId xmlns:a16="http://schemas.microsoft.com/office/drawing/2014/main" id="{00000000-0008-0000-16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5" name="Picture 1" hidden="1">
          <a:extLst>
            <a:ext uri="{FF2B5EF4-FFF2-40B4-BE49-F238E27FC236}">
              <a16:creationId xmlns:a16="http://schemas.microsoft.com/office/drawing/2014/main" id="{00000000-0008-0000-1600-00002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6" name="Picture 1" hidden="1">
          <a:extLst>
            <a:ext uri="{FF2B5EF4-FFF2-40B4-BE49-F238E27FC236}">
              <a16:creationId xmlns:a16="http://schemas.microsoft.com/office/drawing/2014/main" id="{00000000-0008-0000-1600-00002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7" name="Picture 1" hidden="1">
          <a:extLst>
            <a:ext uri="{FF2B5EF4-FFF2-40B4-BE49-F238E27FC236}">
              <a16:creationId xmlns:a16="http://schemas.microsoft.com/office/drawing/2014/main" id="{00000000-0008-0000-16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8" name="Picture 1" hidden="1">
          <a:extLst>
            <a:ext uri="{FF2B5EF4-FFF2-40B4-BE49-F238E27FC236}">
              <a16:creationId xmlns:a16="http://schemas.microsoft.com/office/drawing/2014/main" id="{00000000-0008-0000-1600-00002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 name="Picture 1" hidden="1">
          <a:extLst>
            <a:ext uri="{FF2B5EF4-FFF2-40B4-BE49-F238E27FC236}">
              <a16:creationId xmlns:a16="http://schemas.microsoft.com/office/drawing/2014/main" id="{00000000-0008-0000-16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 name="Picture 1" hidden="1">
          <a:extLst>
            <a:ext uri="{FF2B5EF4-FFF2-40B4-BE49-F238E27FC236}">
              <a16:creationId xmlns:a16="http://schemas.microsoft.com/office/drawing/2014/main" id="{00000000-0008-0000-16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1" name="Picture 1" hidden="1">
          <a:extLst>
            <a:ext uri="{FF2B5EF4-FFF2-40B4-BE49-F238E27FC236}">
              <a16:creationId xmlns:a16="http://schemas.microsoft.com/office/drawing/2014/main" id="{00000000-0008-0000-16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2" name="Picture 1" hidden="1">
          <a:extLst>
            <a:ext uri="{FF2B5EF4-FFF2-40B4-BE49-F238E27FC236}">
              <a16:creationId xmlns:a16="http://schemas.microsoft.com/office/drawing/2014/main" id="{00000000-0008-0000-1600-00002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3" name="Picture 1" hidden="1">
          <a:extLst>
            <a:ext uri="{FF2B5EF4-FFF2-40B4-BE49-F238E27FC236}">
              <a16:creationId xmlns:a16="http://schemas.microsoft.com/office/drawing/2014/main" id="{00000000-0008-0000-16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4" name="Picture 1" hidden="1">
          <a:extLst>
            <a:ext uri="{FF2B5EF4-FFF2-40B4-BE49-F238E27FC236}">
              <a16:creationId xmlns:a16="http://schemas.microsoft.com/office/drawing/2014/main" id="{00000000-0008-0000-16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5" name="Picture 1" hidden="1">
          <a:extLst>
            <a:ext uri="{FF2B5EF4-FFF2-40B4-BE49-F238E27FC236}">
              <a16:creationId xmlns:a16="http://schemas.microsoft.com/office/drawing/2014/main" id="{00000000-0008-0000-1600-00002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6" name="Picture 1" hidden="1">
          <a:extLst>
            <a:ext uri="{FF2B5EF4-FFF2-40B4-BE49-F238E27FC236}">
              <a16:creationId xmlns:a16="http://schemas.microsoft.com/office/drawing/2014/main" id="{00000000-0008-0000-1600-00002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7" name="Picture 1" hidden="1">
          <a:extLst>
            <a:ext uri="{FF2B5EF4-FFF2-40B4-BE49-F238E27FC236}">
              <a16:creationId xmlns:a16="http://schemas.microsoft.com/office/drawing/2014/main" id="{00000000-0008-0000-16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8" name="Picture 1" hidden="1">
          <a:extLst>
            <a:ext uri="{FF2B5EF4-FFF2-40B4-BE49-F238E27FC236}">
              <a16:creationId xmlns:a16="http://schemas.microsoft.com/office/drawing/2014/main" id="{00000000-0008-0000-16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9" name="Picture 1" hidden="1">
          <a:extLst>
            <a:ext uri="{FF2B5EF4-FFF2-40B4-BE49-F238E27FC236}">
              <a16:creationId xmlns:a16="http://schemas.microsoft.com/office/drawing/2014/main" id="{00000000-0008-0000-1600-00003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50" name="Picture 1" hidden="1">
          <a:extLst>
            <a:ext uri="{FF2B5EF4-FFF2-40B4-BE49-F238E27FC236}">
              <a16:creationId xmlns:a16="http://schemas.microsoft.com/office/drawing/2014/main" id="{00000000-0008-0000-1600-00003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51" name="Picture 1" hidden="1">
          <a:extLst>
            <a:ext uri="{FF2B5EF4-FFF2-40B4-BE49-F238E27FC236}">
              <a16:creationId xmlns:a16="http://schemas.microsoft.com/office/drawing/2014/main" id="{00000000-0008-0000-1600-00003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52" name="Picture 1" hidden="1">
          <a:extLst>
            <a:ext uri="{FF2B5EF4-FFF2-40B4-BE49-F238E27FC236}">
              <a16:creationId xmlns:a16="http://schemas.microsoft.com/office/drawing/2014/main" id="{00000000-0008-0000-1600-00003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53" name="Picture 1" hidden="1">
          <a:extLst>
            <a:ext uri="{FF2B5EF4-FFF2-40B4-BE49-F238E27FC236}">
              <a16:creationId xmlns:a16="http://schemas.microsoft.com/office/drawing/2014/main" id="{00000000-0008-0000-1600-00003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4" name="Picture 1" hidden="1">
          <a:extLst>
            <a:ext uri="{FF2B5EF4-FFF2-40B4-BE49-F238E27FC236}">
              <a16:creationId xmlns:a16="http://schemas.microsoft.com/office/drawing/2014/main" id="{00000000-0008-0000-1600-00003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5" name="Picture 1" hidden="1">
          <a:extLst>
            <a:ext uri="{FF2B5EF4-FFF2-40B4-BE49-F238E27FC236}">
              <a16:creationId xmlns:a16="http://schemas.microsoft.com/office/drawing/2014/main" id="{00000000-0008-0000-1600-00003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6" name="Picture 1" hidden="1">
          <a:extLst>
            <a:ext uri="{FF2B5EF4-FFF2-40B4-BE49-F238E27FC236}">
              <a16:creationId xmlns:a16="http://schemas.microsoft.com/office/drawing/2014/main" id="{00000000-0008-0000-1600-00003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7" name="Picture 1" hidden="1">
          <a:extLst>
            <a:ext uri="{FF2B5EF4-FFF2-40B4-BE49-F238E27FC236}">
              <a16:creationId xmlns:a16="http://schemas.microsoft.com/office/drawing/2014/main" id="{00000000-0008-0000-1600-00003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8" name="Picture 1" hidden="1">
          <a:extLst>
            <a:ext uri="{FF2B5EF4-FFF2-40B4-BE49-F238E27FC236}">
              <a16:creationId xmlns:a16="http://schemas.microsoft.com/office/drawing/2014/main" id="{00000000-0008-0000-1600-00003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59" name="Picture 1" hidden="1">
          <a:extLst>
            <a:ext uri="{FF2B5EF4-FFF2-40B4-BE49-F238E27FC236}">
              <a16:creationId xmlns:a16="http://schemas.microsoft.com/office/drawing/2014/main" id="{00000000-0008-0000-1600-00003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60" name="Picture 1" hidden="1">
          <a:extLst>
            <a:ext uri="{FF2B5EF4-FFF2-40B4-BE49-F238E27FC236}">
              <a16:creationId xmlns:a16="http://schemas.microsoft.com/office/drawing/2014/main" id="{00000000-0008-0000-1600-00003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61" name="Picture 1" hidden="1">
          <a:extLst>
            <a:ext uri="{FF2B5EF4-FFF2-40B4-BE49-F238E27FC236}">
              <a16:creationId xmlns:a16="http://schemas.microsoft.com/office/drawing/2014/main" id="{00000000-0008-0000-1600-00003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62" name="Picture 1" hidden="1">
          <a:extLst>
            <a:ext uri="{FF2B5EF4-FFF2-40B4-BE49-F238E27FC236}">
              <a16:creationId xmlns:a16="http://schemas.microsoft.com/office/drawing/2014/main" id="{00000000-0008-0000-1600-00003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7907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63" name="Picture 1" hidden="1">
          <a:extLst>
            <a:ext uri="{FF2B5EF4-FFF2-40B4-BE49-F238E27FC236}">
              <a16:creationId xmlns:a16="http://schemas.microsoft.com/office/drawing/2014/main" id="{00000000-0008-0000-1600-00003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64" name="Picture 1" hidden="1">
          <a:extLst>
            <a:ext uri="{FF2B5EF4-FFF2-40B4-BE49-F238E27FC236}">
              <a16:creationId xmlns:a16="http://schemas.microsoft.com/office/drawing/2014/main" id="{00000000-0008-0000-1600-00004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65" name="Picture 1" hidden="1">
          <a:extLst>
            <a:ext uri="{FF2B5EF4-FFF2-40B4-BE49-F238E27FC236}">
              <a16:creationId xmlns:a16="http://schemas.microsoft.com/office/drawing/2014/main" id="{00000000-0008-0000-1600-00004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181225"/>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946" name="Picture 1" hidden="1">
          <a:extLst>
            <a:ext uri="{FF2B5EF4-FFF2-40B4-BE49-F238E27FC236}">
              <a16:creationId xmlns:a16="http://schemas.microsoft.com/office/drawing/2014/main" id="{00000000-0008-0000-1600-0000B2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04875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947" name="Picture 1" hidden="1">
          <a:extLst>
            <a:ext uri="{FF2B5EF4-FFF2-40B4-BE49-F238E27FC236}">
              <a16:creationId xmlns:a16="http://schemas.microsoft.com/office/drawing/2014/main" id="{00000000-0008-0000-1600-0000B3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0487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948" name="Picture 1" hidden="1">
          <a:extLst>
            <a:ext uri="{FF2B5EF4-FFF2-40B4-BE49-F238E27FC236}">
              <a16:creationId xmlns:a16="http://schemas.microsoft.com/office/drawing/2014/main" id="{00000000-0008-0000-1600-0000B4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5242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949" name="Picture 1" hidden="1">
          <a:extLst>
            <a:ext uri="{FF2B5EF4-FFF2-40B4-BE49-F238E27FC236}">
              <a16:creationId xmlns:a16="http://schemas.microsoft.com/office/drawing/2014/main" id="{00000000-0008-0000-1600-0000B5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5242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0" name="Picture 1" hidden="1">
          <a:extLst>
            <a:ext uri="{FF2B5EF4-FFF2-40B4-BE49-F238E27FC236}">
              <a16:creationId xmlns:a16="http://schemas.microsoft.com/office/drawing/2014/main" id="{00000000-0008-0000-1600-0000B6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1" name="Picture 1" hidden="1">
          <a:extLst>
            <a:ext uri="{FF2B5EF4-FFF2-40B4-BE49-F238E27FC236}">
              <a16:creationId xmlns:a16="http://schemas.microsoft.com/office/drawing/2014/main" id="{00000000-0008-0000-1600-0000B7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2" name="Picture 1" hidden="1">
          <a:extLst>
            <a:ext uri="{FF2B5EF4-FFF2-40B4-BE49-F238E27FC236}">
              <a16:creationId xmlns:a16="http://schemas.microsoft.com/office/drawing/2014/main" id="{00000000-0008-0000-1600-0000B8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3" name="Picture 1" hidden="1">
          <a:extLst>
            <a:ext uri="{FF2B5EF4-FFF2-40B4-BE49-F238E27FC236}">
              <a16:creationId xmlns:a16="http://schemas.microsoft.com/office/drawing/2014/main" id="{00000000-0008-0000-1600-0000B9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4" name="Picture 1" hidden="1">
          <a:extLst>
            <a:ext uri="{FF2B5EF4-FFF2-40B4-BE49-F238E27FC236}">
              <a16:creationId xmlns:a16="http://schemas.microsoft.com/office/drawing/2014/main" id="{00000000-0008-0000-1600-0000BA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5" name="Picture 1" hidden="1">
          <a:extLst>
            <a:ext uri="{FF2B5EF4-FFF2-40B4-BE49-F238E27FC236}">
              <a16:creationId xmlns:a16="http://schemas.microsoft.com/office/drawing/2014/main" id="{00000000-0008-0000-1600-0000BB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6" name="Picture 1" hidden="1">
          <a:extLst>
            <a:ext uri="{FF2B5EF4-FFF2-40B4-BE49-F238E27FC236}">
              <a16:creationId xmlns:a16="http://schemas.microsoft.com/office/drawing/2014/main" id="{00000000-0008-0000-1600-0000BC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7" name="Picture 1" hidden="1">
          <a:extLst>
            <a:ext uri="{FF2B5EF4-FFF2-40B4-BE49-F238E27FC236}">
              <a16:creationId xmlns:a16="http://schemas.microsoft.com/office/drawing/2014/main" id="{00000000-0008-0000-1600-0000BD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958" name="Picture 1" hidden="1">
          <a:extLst>
            <a:ext uri="{FF2B5EF4-FFF2-40B4-BE49-F238E27FC236}">
              <a16:creationId xmlns:a16="http://schemas.microsoft.com/office/drawing/2014/main" id="{00000000-0008-0000-1600-0000BE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59" name="Picture 1" hidden="1">
          <a:extLst>
            <a:ext uri="{FF2B5EF4-FFF2-40B4-BE49-F238E27FC236}">
              <a16:creationId xmlns:a16="http://schemas.microsoft.com/office/drawing/2014/main" id="{00000000-0008-0000-1600-0000BF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0" name="Picture 1" hidden="1">
          <a:extLst>
            <a:ext uri="{FF2B5EF4-FFF2-40B4-BE49-F238E27FC236}">
              <a16:creationId xmlns:a16="http://schemas.microsoft.com/office/drawing/2014/main" id="{00000000-0008-0000-1600-0000C0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1" name="Picture 1" hidden="1">
          <a:extLst>
            <a:ext uri="{FF2B5EF4-FFF2-40B4-BE49-F238E27FC236}">
              <a16:creationId xmlns:a16="http://schemas.microsoft.com/office/drawing/2014/main" id="{00000000-0008-0000-1600-0000C1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2" name="Picture 1" hidden="1">
          <a:extLst>
            <a:ext uri="{FF2B5EF4-FFF2-40B4-BE49-F238E27FC236}">
              <a16:creationId xmlns:a16="http://schemas.microsoft.com/office/drawing/2014/main" id="{00000000-0008-0000-1600-0000C2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3" name="Picture 1" hidden="1">
          <a:extLst>
            <a:ext uri="{FF2B5EF4-FFF2-40B4-BE49-F238E27FC236}">
              <a16:creationId xmlns:a16="http://schemas.microsoft.com/office/drawing/2014/main" id="{00000000-0008-0000-1600-0000C3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4" name="Picture 1" hidden="1">
          <a:extLst>
            <a:ext uri="{FF2B5EF4-FFF2-40B4-BE49-F238E27FC236}">
              <a16:creationId xmlns:a16="http://schemas.microsoft.com/office/drawing/2014/main" id="{00000000-0008-0000-1600-0000C4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5" name="Picture 1" hidden="1">
          <a:extLst>
            <a:ext uri="{FF2B5EF4-FFF2-40B4-BE49-F238E27FC236}">
              <a16:creationId xmlns:a16="http://schemas.microsoft.com/office/drawing/2014/main" id="{00000000-0008-0000-1600-0000C5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6" name="Picture 1" hidden="1">
          <a:extLst>
            <a:ext uri="{FF2B5EF4-FFF2-40B4-BE49-F238E27FC236}">
              <a16:creationId xmlns:a16="http://schemas.microsoft.com/office/drawing/2014/main" id="{00000000-0008-0000-1600-0000C6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7" name="Picture 1" hidden="1">
          <a:extLst>
            <a:ext uri="{FF2B5EF4-FFF2-40B4-BE49-F238E27FC236}">
              <a16:creationId xmlns:a16="http://schemas.microsoft.com/office/drawing/2014/main" id="{00000000-0008-0000-1600-0000C7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8" name="Picture 1" hidden="1">
          <a:extLst>
            <a:ext uri="{FF2B5EF4-FFF2-40B4-BE49-F238E27FC236}">
              <a16:creationId xmlns:a16="http://schemas.microsoft.com/office/drawing/2014/main" id="{00000000-0008-0000-1600-0000C8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69" name="Picture 1" hidden="1">
          <a:extLst>
            <a:ext uri="{FF2B5EF4-FFF2-40B4-BE49-F238E27FC236}">
              <a16:creationId xmlns:a16="http://schemas.microsoft.com/office/drawing/2014/main" id="{00000000-0008-0000-1600-0000C9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0" name="Picture 1" hidden="1">
          <a:extLst>
            <a:ext uri="{FF2B5EF4-FFF2-40B4-BE49-F238E27FC236}">
              <a16:creationId xmlns:a16="http://schemas.microsoft.com/office/drawing/2014/main" id="{00000000-0008-0000-1600-0000CA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1" name="Picture 1" hidden="1">
          <a:extLst>
            <a:ext uri="{FF2B5EF4-FFF2-40B4-BE49-F238E27FC236}">
              <a16:creationId xmlns:a16="http://schemas.microsoft.com/office/drawing/2014/main" id="{00000000-0008-0000-1600-0000CB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2" name="Picture 1" hidden="1">
          <a:extLst>
            <a:ext uri="{FF2B5EF4-FFF2-40B4-BE49-F238E27FC236}">
              <a16:creationId xmlns:a16="http://schemas.microsoft.com/office/drawing/2014/main" id="{00000000-0008-0000-1600-0000CC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3" name="Picture 1" hidden="1">
          <a:extLst>
            <a:ext uri="{FF2B5EF4-FFF2-40B4-BE49-F238E27FC236}">
              <a16:creationId xmlns:a16="http://schemas.microsoft.com/office/drawing/2014/main" id="{00000000-0008-0000-1600-0000CD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4" name="Picture 1" hidden="1">
          <a:extLst>
            <a:ext uri="{FF2B5EF4-FFF2-40B4-BE49-F238E27FC236}">
              <a16:creationId xmlns:a16="http://schemas.microsoft.com/office/drawing/2014/main" id="{00000000-0008-0000-1600-0000CE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975" name="Picture 1" hidden="1">
          <a:extLst>
            <a:ext uri="{FF2B5EF4-FFF2-40B4-BE49-F238E27FC236}">
              <a16:creationId xmlns:a16="http://schemas.microsoft.com/office/drawing/2014/main" id="{00000000-0008-0000-1600-0000CF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752725"/>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76" name="Picture 1" hidden="1">
          <a:extLst>
            <a:ext uri="{FF2B5EF4-FFF2-40B4-BE49-F238E27FC236}">
              <a16:creationId xmlns:a16="http://schemas.microsoft.com/office/drawing/2014/main" id="{00000000-0008-0000-1600-0000D0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77" name="Picture 1" hidden="1">
          <a:extLst>
            <a:ext uri="{FF2B5EF4-FFF2-40B4-BE49-F238E27FC236}">
              <a16:creationId xmlns:a16="http://schemas.microsoft.com/office/drawing/2014/main" id="{00000000-0008-0000-1600-0000D1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78" name="Picture 1" hidden="1">
          <a:extLst>
            <a:ext uri="{FF2B5EF4-FFF2-40B4-BE49-F238E27FC236}">
              <a16:creationId xmlns:a16="http://schemas.microsoft.com/office/drawing/2014/main" id="{00000000-0008-0000-1600-0000D2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79" name="Picture 1" hidden="1">
          <a:extLst>
            <a:ext uri="{FF2B5EF4-FFF2-40B4-BE49-F238E27FC236}">
              <a16:creationId xmlns:a16="http://schemas.microsoft.com/office/drawing/2014/main" id="{00000000-0008-0000-1600-0000D3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80" name="Picture 1" hidden="1">
          <a:extLst>
            <a:ext uri="{FF2B5EF4-FFF2-40B4-BE49-F238E27FC236}">
              <a16:creationId xmlns:a16="http://schemas.microsoft.com/office/drawing/2014/main" id="{00000000-0008-0000-1600-0000D4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81" name="Picture 1" hidden="1">
          <a:extLst>
            <a:ext uri="{FF2B5EF4-FFF2-40B4-BE49-F238E27FC236}">
              <a16:creationId xmlns:a16="http://schemas.microsoft.com/office/drawing/2014/main" id="{00000000-0008-0000-1600-0000D5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82" name="Picture 1" hidden="1">
          <a:extLst>
            <a:ext uri="{FF2B5EF4-FFF2-40B4-BE49-F238E27FC236}">
              <a16:creationId xmlns:a16="http://schemas.microsoft.com/office/drawing/2014/main" id="{00000000-0008-0000-1600-0000D6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983" name="Picture 1" hidden="1">
          <a:extLst>
            <a:ext uri="{FF2B5EF4-FFF2-40B4-BE49-F238E27FC236}">
              <a16:creationId xmlns:a16="http://schemas.microsoft.com/office/drawing/2014/main" id="{00000000-0008-0000-1600-0000D7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4" name="Picture 1" hidden="1">
          <a:extLst>
            <a:ext uri="{FF2B5EF4-FFF2-40B4-BE49-F238E27FC236}">
              <a16:creationId xmlns:a16="http://schemas.microsoft.com/office/drawing/2014/main" id="{00000000-0008-0000-1600-0000D8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5" name="Picture 1" hidden="1">
          <a:extLst>
            <a:ext uri="{FF2B5EF4-FFF2-40B4-BE49-F238E27FC236}">
              <a16:creationId xmlns:a16="http://schemas.microsoft.com/office/drawing/2014/main" id="{00000000-0008-0000-1600-0000D9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6" name="Picture 1" hidden="1">
          <a:extLst>
            <a:ext uri="{FF2B5EF4-FFF2-40B4-BE49-F238E27FC236}">
              <a16:creationId xmlns:a16="http://schemas.microsoft.com/office/drawing/2014/main" id="{00000000-0008-0000-1600-0000DA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7" name="Picture 1" hidden="1">
          <a:extLst>
            <a:ext uri="{FF2B5EF4-FFF2-40B4-BE49-F238E27FC236}">
              <a16:creationId xmlns:a16="http://schemas.microsoft.com/office/drawing/2014/main" id="{00000000-0008-0000-1600-0000DB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8" name="Picture 1" hidden="1">
          <a:extLst>
            <a:ext uri="{FF2B5EF4-FFF2-40B4-BE49-F238E27FC236}">
              <a16:creationId xmlns:a16="http://schemas.microsoft.com/office/drawing/2014/main" id="{00000000-0008-0000-1600-0000DC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89" name="Picture 1" hidden="1">
          <a:extLst>
            <a:ext uri="{FF2B5EF4-FFF2-40B4-BE49-F238E27FC236}">
              <a16:creationId xmlns:a16="http://schemas.microsoft.com/office/drawing/2014/main" id="{00000000-0008-0000-1600-0000DD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0" name="Picture 1" hidden="1">
          <a:extLst>
            <a:ext uri="{FF2B5EF4-FFF2-40B4-BE49-F238E27FC236}">
              <a16:creationId xmlns:a16="http://schemas.microsoft.com/office/drawing/2014/main" id="{00000000-0008-0000-1600-0000DE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1" name="Picture 1" hidden="1">
          <a:extLst>
            <a:ext uri="{FF2B5EF4-FFF2-40B4-BE49-F238E27FC236}">
              <a16:creationId xmlns:a16="http://schemas.microsoft.com/office/drawing/2014/main" id="{00000000-0008-0000-1600-0000DF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2" name="Picture 1" hidden="1">
          <a:extLst>
            <a:ext uri="{FF2B5EF4-FFF2-40B4-BE49-F238E27FC236}">
              <a16:creationId xmlns:a16="http://schemas.microsoft.com/office/drawing/2014/main" id="{00000000-0008-0000-1600-0000E0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3" name="Picture 1" hidden="1">
          <a:extLst>
            <a:ext uri="{FF2B5EF4-FFF2-40B4-BE49-F238E27FC236}">
              <a16:creationId xmlns:a16="http://schemas.microsoft.com/office/drawing/2014/main" id="{00000000-0008-0000-1600-0000E1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4" name="Picture 1" hidden="1">
          <a:extLst>
            <a:ext uri="{FF2B5EF4-FFF2-40B4-BE49-F238E27FC236}">
              <a16:creationId xmlns:a16="http://schemas.microsoft.com/office/drawing/2014/main" id="{00000000-0008-0000-1600-0000E2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5" name="Picture 1" hidden="1">
          <a:extLst>
            <a:ext uri="{FF2B5EF4-FFF2-40B4-BE49-F238E27FC236}">
              <a16:creationId xmlns:a16="http://schemas.microsoft.com/office/drawing/2014/main" id="{00000000-0008-0000-1600-0000E3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6" name="Picture 1" hidden="1">
          <a:extLst>
            <a:ext uri="{FF2B5EF4-FFF2-40B4-BE49-F238E27FC236}">
              <a16:creationId xmlns:a16="http://schemas.microsoft.com/office/drawing/2014/main" id="{00000000-0008-0000-1600-0000E4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7" name="Picture 1" hidden="1">
          <a:extLst>
            <a:ext uri="{FF2B5EF4-FFF2-40B4-BE49-F238E27FC236}">
              <a16:creationId xmlns:a16="http://schemas.microsoft.com/office/drawing/2014/main" id="{00000000-0008-0000-1600-0000E5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8" name="Picture 1" hidden="1">
          <a:extLst>
            <a:ext uri="{FF2B5EF4-FFF2-40B4-BE49-F238E27FC236}">
              <a16:creationId xmlns:a16="http://schemas.microsoft.com/office/drawing/2014/main" id="{00000000-0008-0000-1600-0000E6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999" name="Picture 1" hidden="1">
          <a:extLst>
            <a:ext uri="{FF2B5EF4-FFF2-40B4-BE49-F238E27FC236}">
              <a16:creationId xmlns:a16="http://schemas.microsoft.com/office/drawing/2014/main" id="{00000000-0008-0000-1600-0000E7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0" name="Picture 1" hidden="1">
          <a:extLst>
            <a:ext uri="{FF2B5EF4-FFF2-40B4-BE49-F238E27FC236}">
              <a16:creationId xmlns:a16="http://schemas.microsoft.com/office/drawing/2014/main" id="{00000000-0008-0000-1600-0000E8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1" name="Picture 1" hidden="1">
          <a:extLst>
            <a:ext uri="{FF2B5EF4-FFF2-40B4-BE49-F238E27FC236}">
              <a16:creationId xmlns:a16="http://schemas.microsoft.com/office/drawing/2014/main" id="{00000000-0008-0000-1600-0000E9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2" name="Picture 1" hidden="1">
          <a:extLst>
            <a:ext uri="{FF2B5EF4-FFF2-40B4-BE49-F238E27FC236}">
              <a16:creationId xmlns:a16="http://schemas.microsoft.com/office/drawing/2014/main" id="{00000000-0008-0000-1600-0000EA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3" name="Picture 1" hidden="1">
          <a:extLst>
            <a:ext uri="{FF2B5EF4-FFF2-40B4-BE49-F238E27FC236}">
              <a16:creationId xmlns:a16="http://schemas.microsoft.com/office/drawing/2014/main" id="{00000000-0008-0000-1600-0000EB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4" name="Picture 1" hidden="1">
          <a:extLst>
            <a:ext uri="{FF2B5EF4-FFF2-40B4-BE49-F238E27FC236}">
              <a16:creationId xmlns:a16="http://schemas.microsoft.com/office/drawing/2014/main" id="{00000000-0008-0000-1600-0000EC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5" name="Picture 1" hidden="1">
          <a:extLst>
            <a:ext uri="{FF2B5EF4-FFF2-40B4-BE49-F238E27FC236}">
              <a16:creationId xmlns:a16="http://schemas.microsoft.com/office/drawing/2014/main" id="{00000000-0008-0000-1600-0000ED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6" name="Picture 1" hidden="1">
          <a:extLst>
            <a:ext uri="{FF2B5EF4-FFF2-40B4-BE49-F238E27FC236}">
              <a16:creationId xmlns:a16="http://schemas.microsoft.com/office/drawing/2014/main" id="{00000000-0008-0000-1600-0000EE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7" name="Picture 1" hidden="1">
          <a:extLst>
            <a:ext uri="{FF2B5EF4-FFF2-40B4-BE49-F238E27FC236}">
              <a16:creationId xmlns:a16="http://schemas.microsoft.com/office/drawing/2014/main" id="{00000000-0008-0000-1600-0000EF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08" name="Picture 1" hidden="1">
          <a:extLst>
            <a:ext uri="{FF2B5EF4-FFF2-40B4-BE49-F238E27FC236}">
              <a16:creationId xmlns:a16="http://schemas.microsoft.com/office/drawing/2014/main" id="{00000000-0008-0000-1600-0000F0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09" name="Picture 1" hidden="1">
          <a:extLst>
            <a:ext uri="{FF2B5EF4-FFF2-40B4-BE49-F238E27FC236}">
              <a16:creationId xmlns:a16="http://schemas.microsoft.com/office/drawing/2014/main" id="{00000000-0008-0000-1600-0000F1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0" name="Picture 1" hidden="1">
          <a:extLst>
            <a:ext uri="{FF2B5EF4-FFF2-40B4-BE49-F238E27FC236}">
              <a16:creationId xmlns:a16="http://schemas.microsoft.com/office/drawing/2014/main" id="{00000000-0008-0000-1600-0000F2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1" name="Picture 1" hidden="1">
          <a:extLst>
            <a:ext uri="{FF2B5EF4-FFF2-40B4-BE49-F238E27FC236}">
              <a16:creationId xmlns:a16="http://schemas.microsoft.com/office/drawing/2014/main" id="{00000000-0008-0000-1600-0000F3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2" name="Picture 1" hidden="1">
          <a:extLst>
            <a:ext uri="{FF2B5EF4-FFF2-40B4-BE49-F238E27FC236}">
              <a16:creationId xmlns:a16="http://schemas.microsoft.com/office/drawing/2014/main" id="{00000000-0008-0000-1600-0000F4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3" name="Picture 1" hidden="1">
          <a:extLst>
            <a:ext uri="{FF2B5EF4-FFF2-40B4-BE49-F238E27FC236}">
              <a16:creationId xmlns:a16="http://schemas.microsoft.com/office/drawing/2014/main" id="{00000000-0008-0000-1600-0000F5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4" name="Picture 1" hidden="1">
          <a:extLst>
            <a:ext uri="{FF2B5EF4-FFF2-40B4-BE49-F238E27FC236}">
              <a16:creationId xmlns:a16="http://schemas.microsoft.com/office/drawing/2014/main" id="{00000000-0008-0000-1600-0000F6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5" name="Picture 1" hidden="1">
          <a:extLst>
            <a:ext uri="{FF2B5EF4-FFF2-40B4-BE49-F238E27FC236}">
              <a16:creationId xmlns:a16="http://schemas.microsoft.com/office/drawing/2014/main" id="{00000000-0008-0000-1600-0000F7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1016" name="Picture 1" hidden="1">
          <a:extLst>
            <a:ext uri="{FF2B5EF4-FFF2-40B4-BE49-F238E27FC236}">
              <a16:creationId xmlns:a16="http://schemas.microsoft.com/office/drawing/2014/main" id="{00000000-0008-0000-1600-0000F8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60007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17" name="Picture 1" hidden="1">
          <a:extLst>
            <a:ext uri="{FF2B5EF4-FFF2-40B4-BE49-F238E27FC236}">
              <a16:creationId xmlns:a16="http://schemas.microsoft.com/office/drawing/2014/main" id="{00000000-0008-0000-1600-0000F9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18" name="Picture 1" hidden="1">
          <a:extLst>
            <a:ext uri="{FF2B5EF4-FFF2-40B4-BE49-F238E27FC236}">
              <a16:creationId xmlns:a16="http://schemas.microsoft.com/office/drawing/2014/main" id="{00000000-0008-0000-1600-0000FA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19" name="Picture 1" hidden="1">
          <a:extLst>
            <a:ext uri="{FF2B5EF4-FFF2-40B4-BE49-F238E27FC236}">
              <a16:creationId xmlns:a16="http://schemas.microsoft.com/office/drawing/2014/main" id="{00000000-0008-0000-1600-0000FB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0" name="Picture 1" hidden="1">
          <a:extLst>
            <a:ext uri="{FF2B5EF4-FFF2-40B4-BE49-F238E27FC236}">
              <a16:creationId xmlns:a16="http://schemas.microsoft.com/office/drawing/2014/main" id="{00000000-0008-0000-1600-0000FC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1" name="Picture 1" hidden="1">
          <a:extLst>
            <a:ext uri="{FF2B5EF4-FFF2-40B4-BE49-F238E27FC236}">
              <a16:creationId xmlns:a16="http://schemas.microsoft.com/office/drawing/2014/main" id="{00000000-0008-0000-1600-0000FD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2" name="Picture 1" hidden="1">
          <a:extLst>
            <a:ext uri="{FF2B5EF4-FFF2-40B4-BE49-F238E27FC236}">
              <a16:creationId xmlns:a16="http://schemas.microsoft.com/office/drawing/2014/main" id="{00000000-0008-0000-1600-0000FE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3" name="Picture 1" hidden="1">
          <a:extLst>
            <a:ext uri="{FF2B5EF4-FFF2-40B4-BE49-F238E27FC236}">
              <a16:creationId xmlns:a16="http://schemas.microsoft.com/office/drawing/2014/main" id="{00000000-0008-0000-1600-0000FF03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4" name="Picture 1" hidden="1">
          <a:extLst>
            <a:ext uri="{FF2B5EF4-FFF2-40B4-BE49-F238E27FC236}">
              <a16:creationId xmlns:a16="http://schemas.microsoft.com/office/drawing/2014/main" id="{00000000-0008-0000-1600-00000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562225"/>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5" name="Picture 1" hidden="1">
          <a:extLst>
            <a:ext uri="{FF2B5EF4-FFF2-40B4-BE49-F238E27FC236}">
              <a16:creationId xmlns:a16="http://schemas.microsoft.com/office/drawing/2014/main" id="{00000000-0008-0000-1600-00000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26" name="Picture 1" hidden="1">
          <a:extLst>
            <a:ext uri="{FF2B5EF4-FFF2-40B4-BE49-F238E27FC236}">
              <a16:creationId xmlns:a16="http://schemas.microsoft.com/office/drawing/2014/main" id="{00000000-0008-0000-1600-00000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27" name="Picture 1" hidden="1">
          <a:extLst>
            <a:ext uri="{FF2B5EF4-FFF2-40B4-BE49-F238E27FC236}">
              <a16:creationId xmlns:a16="http://schemas.microsoft.com/office/drawing/2014/main" id="{00000000-0008-0000-1600-00000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28" name="Picture 1" hidden="1">
          <a:extLst>
            <a:ext uri="{FF2B5EF4-FFF2-40B4-BE49-F238E27FC236}">
              <a16:creationId xmlns:a16="http://schemas.microsoft.com/office/drawing/2014/main" id="{00000000-0008-0000-1600-00000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29" name="Picture 1" hidden="1">
          <a:extLst>
            <a:ext uri="{FF2B5EF4-FFF2-40B4-BE49-F238E27FC236}">
              <a16:creationId xmlns:a16="http://schemas.microsoft.com/office/drawing/2014/main" id="{00000000-0008-0000-1600-00000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30" name="Picture 1" hidden="1">
          <a:extLst>
            <a:ext uri="{FF2B5EF4-FFF2-40B4-BE49-F238E27FC236}">
              <a16:creationId xmlns:a16="http://schemas.microsoft.com/office/drawing/2014/main" id="{00000000-0008-0000-1600-00000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31" name="Picture 1" hidden="1">
          <a:extLst>
            <a:ext uri="{FF2B5EF4-FFF2-40B4-BE49-F238E27FC236}">
              <a16:creationId xmlns:a16="http://schemas.microsoft.com/office/drawing/2014/main" id="{00000000-0008-0000-1600-00000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2" name="Picture 1" hidden="1">
          <a:extLst>
            <a:ext uri="{FF2B5EF4-FFF2-40B4-BE49-F238E27FC236}">
              <a16:creationId xmlns:a16="http://schemas.microsoft.com/office/drawing/2014/main" id="{00000000-0008-0000-1600-00000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3" name="Picture 1" hidden="1">
          <a:extLst>
            <a:ext uri="{FF2B5EF4-FFF2-40B4-BE49-F238E27FC236}">
              <a16:creationId xmlns:a16="http://schemas.microsoft.com/office/drawing/2014/main" id="{00000000-0008-0000-1600-00000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4" name="Picture 1" hidden="1">
          <a:extLst>
            <a:ext uri="{FF2B5EF4-FFF2-40B4-BE49-F238E27FC236}">
              <a16:creationId xmlns:a16="http://schemas.microsoft.com/office/drawing/2014/main" id="{00000000-0008-0000-1600-00000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5" name="Picture 1" hidden="1">
          <a:extLst>
            <a:ext uri="{FF2B5EF4-FFF2-40B4-BE49-F238E27FC236}">
              <a16:creationId xmlns:a16="http://schemas.microsoft.com/office/drawing/2014/main" id="{00000000-0008-0000-1600-00000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6" name="Picture 1" hidden="1">
          <a:extLst>
            <a:ext uri="{FF2B5EF4-FFF2-40B4-BE49-F238E27FC236}">
              <a16:creationId xmlns:a16="http://schemas.microsoft.com/office/drawing/2014/main" id="{00000000-0008-0000-1600-00000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7" name="Picture 1" hidden="1">
          <a:extLst>
            <a:ext uri="{FF2B5EF4-FFF2-40B4-BE49-F238E27FC236}">
              <a16:creationId xmlns:a16="http://schemas.microsoft.com/office/drawing/2014/main" id="{00000000-0008-0000-1600-00000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8" name="Picture 1" hidden="1">
          <a:extLst>
            <a:ext uri="{FF2B5EF4-FFF2-40B4-BE49-F238E27FC236}">
              <a16:creationId xmlns:a16="http://schemas.microsoft.com/office/drawing/2014/main" id="{00000000-0008-0000-1600-00000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39" name="Picture 1" hidden="1">
          <a:extLst>
            <a:ext uri="{FF2B5EF4-FFF2-40B4-BE49-F238E27FC236}">
              <a16:creationId xmlns:a16="http://schemas.microsoft.com/office/drawing/2014/main" id="{00000000-0008-0000-1600-00000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0" name="Picture 1" hidden="1">
          <a:extLst>
            <a:ext uri="{FF2B5EF4-FFF2-40B4-BE49-F238E27FC236}">
              <a16:creationId xmlns:a16="http://schemas.microsoft.com/office/drawing/2014/main" id="{00000000-0008-0000-1600-00001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1" name="Picture 1" hidden="1">
          <a:extLst>
            <a:ext uri="{FF2B5EF4-FFF2-40B4-BE49-F238E27FC236}">
              <a16:creationId xmlns:a16="http://schemas.microsoft.com/office/drawing/2014/main" id="{00000000-0008-0000-1600-00001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2" name="Picture 1" hidden="1">
          <a:extLst>
            <a:ext uri="{FF2B5EF4-FFF2-40B4-BE49-F238E27FC236}">
              <a16:creationId xmlns:a16="http://schemas.microsoft.com/office/drawing/2014/main" id="{00000000-0008-0000-1600-00001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3" name="Picture 1" hidden="1">
          <a:extLst>
            <a:ext uri="{FF2B5EF4-FFF2-40B4-BE49-F238E27FC236}">
              <a16:creationId xmlns:a16="http://schemas.microsoft.com/office/drawing/2014/main" id="{00000000-0008-0000-1600-00001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4" name="Picture 1" hidden="1">
          <a:extLst>
            <a:ext uri="{FF2B5EF4-FFF2-40B4-BE49-F238E27FC236}">
              <a16:creationId xmlns:a16="http://schemas.microsoft.com/office/drawing/2014/main" id="{00000000-0008-0000-1600-00001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5" name="Picture 1" hidden="1">
          <a:extLst>
            <a:ext uri="{FF2B5EF4-FFF2-40B4-BE49-F238E27FC236}">
              <a16:creationId xmlns:a16="http://schemas.microsoft.com/office/drawing/2014/main" id="{00000000-0008-0000-1600-00001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6" name="Picture 1" hidden="1">
          <a:extLst>
            <a:ext uri="{FF2B5EF4-FFF2-40B4-BE49-F238E27FC236}">
              <a16:creationId xmlns:a16="http://schemas.microsoft.com/office/drawing/2014/main" id="{00000000-0008-0000-1600-00001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7" name="Picture 1" hidden="1">
          <a:extLst>
            <a:ext uri="{FF2B5EF4-FFF2-40B4-BE49-F238E27FC236}">
              <a16:creationId xmlns:a16="http://schemas.microsoft.com/office/drawing/2014/main" id="{00000000-0008-0000-1600-00001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8" name="Picture 1" hidden="1">
          <a:extLst>
            <a:ext uri="{FF2B5EF4-FFF2-40B4-BE49-F238E27FC236}">
              <a16:creationId xmlns:a16="http://schemas.microsoft.com/office/drawing/2014/main" id="{00000000-0008-0000-1600-00001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49" name="Picture 1" hidden="1">
          <a:extLst>
            <a:ext uri="{FF2B5EF4-FFF2-40B4-BE49-F238E27FC236}">
              <a16:creationId xmlns:a16="http://schemas.microsoft.com/office/drawing/2014/main" id="{00000000-0008-0000-1600-00001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0" name="Picture 1" hidden="1">
          <a:extLst>
            <a:ext uri="{FF2B5EF4-FFF2-40B4-BE49-F238E27FC236}">
              <a16:creationId xmlns:a16="http://schemas.microsoft.com/office/drawing/2014/main" id="{00000000-0008-0000-1600-00001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1" name="Picture 1" hidden="1">
          <a:extLst>
            <a:ext uri="{FF2B5EF4-FFF2-40B4-BE49-F238E27FC236}">
              <a16:creationId xmlns:a16="http://schemas.microsoft.com/office/drawing/2014/main" id="{00000000-0008-0000-1600-00001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2" name="Picture 1" hidden="1">
          <a:extLst>
            <a:ext uri="{FF2B5EF4-FFF2-40B4-BE49-F238E27FC236}">
              <a16:creationId xmlns:a16="http://schemas.microsoft.com/office/drawing/2014/main" id="{00000000-0008-0000-1600-00001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3" name="Picture 1" hidden="1">
          <a:extLst>
            <a:ext uri="{FF2B5EF4-FFF2-40B4-BE49-F238E27FC236}">
              <a16:creationId xmlns:a16="http://schemas.microsoft.com/office/drawing/2014/main" id="{00000000-0008-0000-1600-00001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4" name="Picture 1" hidden="1">
          <a:extLst>
            <a:ext uri="{FF2B5EF4-FFF2-40B4-BE49-F238E27FC236}">
              <a16:creationId xmlns:a16="http://schemas.microsoft.com/office/drawing/2014/main" id="{00000000-0008-0000-1600-00001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5" name="Picture 1" hidden="1">
          <a:extLst>
            <a:ext uri="{FF2B5EF4-FFF2-40B4-BE49-F238E27FC236}">
              <a16:creationId xmlns:a16="http://schemas.microsoft.com/office/drawing/2014/main" id="{00000000-0008-0000-1600-00001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6" name="Picture 1" hidden="1">
          <a:extLst>
            <a:ext uri="{FF2B5EF4-FFF2-40B4-BE49-F238E27FC236}">
              <a16:creationId xmlns:a16="http://schemas.microsoft.com/office/drawing/2014/main" id="{00000000-0008-0000-1600-00002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7" name="Picture 1" hidden="1">
          <a:extLst>
            <a:ext uri="{FF2B5EF4-FFF2-40B4-BE49-F238E27FC236}">
              <a16:creationId xmlns:a16="http://schemas.microsoft.com/office/drawing/2014/main" id="{00000000-0008-0000-1600-00002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058" name="Picture 1" hidden="1">
          <a:extLst>
            <a:ext uri="{FF2B5EF4-FFF2-40B4-BE49-F238E27FC236}">
              <a16:creationId xmlns:a16="http://schemas.microsoft.com/office/drawing/2014/main" id="{00000000-0008-0000-1600-00002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1059" name="Picture 1" hidden="1">
          <a:extLst>
            <a:ext uri="{FF2B5EF4-FFF2-40B4-BE49-F238E27FC236}">
              <a16:creationId xmlns:a16="http://schemas.microsoft.com/office/drawing/2014/main" id="{00000000-0008-0000-1600-00002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2943225"/>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0" name="Picture 1" hidden="1">
          <a:extLst>
            <a:ext uri="{FF2B5EF4-FFF2-40B4-BE49-F238E27FC236}">
              <a16:creationId xmlns:a16="http://schemas.microsoft.com/office/drawing/2014/main" id="{00000000-0008-0000-1600-00002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1" name="Picture 1" hidden="1">
          <a:extLst>
            <a:ext uri="{FF2B5EF4-FFF2-40B4-BE49-F238E27FC236}">
              <a16:creationId xmlns:a16="http://schemas.microsoft.com/office/drawing/2014/main" id="{00000000-0008-0000-1600-00002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2" name="Picture 1" hidden="1">
          <a:extLst>
            <a:ext uri="{FF2B5EF4-FFF2-40B4-BE49-F238E27FC236}">
              <a16:creationId xmlns:a16="http://schemas.microsoft.com/office/drawing/2014/main" id="{00000000-0008-0000-1600-00002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3" name="Picture 1" hidden="1">
          <a:extLst>
            <a:ext uri="{FF2B5EF4-FFF2-40B4-BE49-F238E27FC236}">
              <a16:creationId xmlns:a16="http://schemas.microsoft.com/office/drawing/2014/main" id="{00000000-0008-0000-1600-00002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4" name="Picture 1" hidden="1">
          <a:extLst>
            <a:ext uri="{FF2B5EF4-FFF2-40B4-BE49-F238E27FC236}">
              <a16:creationId xmlns:a16="http://schemas.microsoft.com/office/drawing/2014/main" id="{00000000-0008-0000-1600-00002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5" name="Picture 1" hidden="1">
          <a:extLst>
            <a:ext uri="{FF2B5EF4-FFF2-40B4-BE49-F238E27FC236}">
              <a16:creationId xmlns:a16="http://schemas.microsoft.com/office/drawing/2014/main" id="{00000000-0008-0000-1600-00002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6" name="Picture 1" hidden="1">
          <a:extLst>
            <a:ext uri="{FF2B5EF4-FFF2-40B4-BE49-F238E27FC236}">
              <a16:creationId xmlns:a16="http://schemas.microsoft.com/office/drawing/2014/main" id="{00000000-0008-0000-1600-00002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7" name="Picture 1" hidden="1">
          <a:extLst>
            <a:ext uri="{FF2B5EF4-FFF2-40B4-BE49-F238E27FC236}">
              <a16:creationId xmlns:a16="http://schemas.microsoft.com/office/drawing/2014/main" id="{00000000-0008-0000-1600-00002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8" name="Picture 1" hidden="1">
          <a:extLst>
            <a:ext uri="{FF2B5EF4-FFF2-40B4-BE49-F238E27FC236}">
              <a16:creationId xmlns:a16="http://schemas.microsoft.com/office/drawing/2014/main" id="{00000000-0008-0000-1600-00002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69" name="Picture 1" hidden="1">
          <a:extLst>
            <a:ext uri="{FF2B5EF4-FFF2-40B4-BE49-F238E27FC236}">
              <a16:creationId xmlns:a16="http://schemas.microsoft.com/office/drawing/2014/main" id="{00000000-0008-0000-1600-00002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0" name="Picture 1" hidden="1">
          <a:extLst>
            <a:ext uri="{FF2B5EF4-FFF2-40B4-BE49-F238E27FC236}">
              <a16:creationId xmlns:a16="http://schemas.microsoft.com/office/drawing/2014/main" id="{00000000-0008-0000-1600-00002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1" name="Picture 1" hidden="1">
          <a:extLst>
            <a:ext uri="{FF2B5EF4-FFF2-40B4-BE49-F238E27FC236}">
              <a16:creationId xmlns:a16="http://schemas.microsoft.com/office/drawing/2014/main" id="{00000000-0008-0000-1600-00002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2" name="Picture 1" hidden="1">
          <a:extLst>
            <a:ext uri="{FF2B5EF4-FFF2-40B4-BE49-F238E27FC236}">
              <a16:creationId xmlns:a16="http://schemas.microsoft.com/office/drawing/2014/main" id="{00000000-0008-0000-1600-00003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3" name="Picture 1" hidden="1">
          <a:extLst>
            <a:ext uri="{FF2B5EF4-FFF2-40B4-BE49-F238E27FC236}">
              <a16:creationId xmlns:a16="http://schemas.microsoft.com/office/drawing/2014/main" id="{00000000-0008-0000-1600-00003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4" name="Picture 1" hidden="1">
          <a:extLst>
            <a:ext uri="{FF2B5EF4-FFF2-40B4-BE49-F238E27FC236}">
              <a16:creationId xmlns:a16="http://schemas.microsoft.com/office/drawing/2014/main" id="{00000000-0008-0000-1600-00003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5" name="Picture 1" hidden="1">
          <a:extLst>
            <a:ext uri="{FF2B5EF4-FFF2-40B4-BE49-F238E27FC236}">
              <a16:creationId xmlns:a16="http://schemas.microsoft.com/office/drawing/2014/main" id="{00000000-0008-0000-1600-00003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6" name="Picture 1" hidden="1">
          <a:extLst>
            <a:ext uri="{FF2B5EF4-FFF2-40B4-BE49-F238E27FC236}">
              <a16:creationId xmlns:a16="http://schemas.microsoft.com/office/drawing/2014/main" id="{00000000-0008-0000-1600-00003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7" name="Picture 1" hidden="1">
          <a:extLst>
            <a:ext uri="{FF2B5EF4-FFF2-40B4-BE49-F238E27FC236}">
              <a16:creationId xmlns:a16="http://schemas.microsoft.com/office/drawing/2014/main" id="{00000000-0008-0000-1600-00003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8" name="Picture 1" hidden="1">
          <a:extLst>
            <a:ext uri="{FF2B5EF4-FFF2-40B4-BE49-F238E27FC236}">
              <a16:creationId xmlns:a16="http://schemas.microsoft.com/office/drawing/2014/main" id="{00000000-0008-0000-1600-00003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79" name="Picture 1" hidden="1">
          <a:extLst>
            <a:ext uri="{FF2B5EF4-FFF2-40B4-BE49-F238E27FC236}">
              <a16:creationId xmlns:a16="http://schemas.microsoft.com/office/drawing/2014/main" id="{00000000-0008-0000-1600-00003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0" name="Picture 1" hidden="1">
          <a:extLst>
            <a:ext uri="{FF2B5EF4-FFF2-40B4-BE49-F238E27FC236}">
              <a16:creationId xmlns:a16="http://schemas.microsoft.com/office/drawing/2014/main" id="{00000000-0008-0000-1600-00003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1" name="Picture 1" hidden="1">
          <a:extLst>
            <a:ext uri="{FF2B5EF4-FFF2-40B4-BE49-F238E27FC236}">
              <a16:creationId xmlns:a16="http://schemas.microsoft.com/office/drawing/2014/main" id="{00000000-0008-0000-1600-00003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2" name="Picture 1" hidden="1">
          <a:extLst>
            <a:ext uri="{FF2B5EF4-FFF2-40B4-BE49-F238E27FC236}">
              <a16:creationId xmlns:a16="http://schemas.microsoft.com/office/drawing/2014/main" id="{00000000-0008-0000-1600-00003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3" name="Picture 1" hidden="1">
          <a:extLst>
            <a:ext uri="{FF2B5EF4-FFF2-40B4-BE49-F238E27FC236}">
              <a16:creationId xmlns:a16="http://schemas.microsoft.com/office/drawing/2014/main" id="{00000000-0008-0000-1600-00003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4" name="Picture 1" hidden="1">
          <a:extLst>
            <a:ext uri="{FF2B5EF4-FFF2-40B4-BE49-F238E27FC236}">
              <a16:creationId xmlns:a16="http://schemas.microsoft.com/office/drawing/2014/main" id="{00000000-0008-0000-1600-00003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5" name="Picture 1" hidden="1">
          <a:extLst>
            <a:ext uri="{FF2B5EF4-FFF2-40B4-BE49-F238E27FC236}">
              <a16:creationId xmlns:a16="http://schemas.microsoft.com/office/drawing/2014/main" id="{00000000-0008-0000-1600-00003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6" name="Picture 1" hidden="1">
          <a:extLst>
            <a:ext uri="{FF2B5EF4-FFF2-40B4-BE49-F238E27FC236}">
              <a16:creationId xmlns:a16="http://schemas.microsoft.com/office/drawing/2014/main" id="{00000000-0008-0000-1600-00003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1087" name="Picture 1" hidden="1">
          <a:extLst>
            <a:ext uri="{FF2B5EF4-FFF2-40B4-BE49-F238E27FC236}">
              <a16:creationId xmlns:a16="http://schemas.microsoft.com/office/drawing/2014/main" id="{00000000-0008-0000-1600-00003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04875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1088" name="Picture 1" hidden="1">
          <a:extLst>
            <a:ext uri="{FF2B5EF4-FFF2-40B4-BE49-F238E27FC236}">
              <a16:creationId xmlns:a16="http://schemas.microsoft.com/office/drawing/2014/main" id="{00000000-0008-0000-1600-00004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048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89" name="Picture 1" hidden="1">
          <a:extLst>
            <a:ext uri="{FF2B5EF4-FFF2-40B4-BE49-F238E27FC236}">
              <a16:creationId xmlns:a16="http://schemas.microsoft.com/office/drawing/2014/main" id="{00000000-0008-0000-1600-00004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0" name="Picture 1" hidden="1">
          <a:extLst>
            <a:ext uri="{FF2B5EF4-FFF2-40B4-BE49-F238E27FC236}">
              <a16:creationId xmlns:a16="http://schemas.microsoft.com/office/drawing/2014/main" id="{00000000-0008-0000-1600-00004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1" name="Picture 1" hidden="1">
          <a:extLst>
            <a:ext uri="{FF2B5EF4-FFF2-40B4-BE49-F238E27FC236}">
              <a16:creationId xmlns:a16="http://schemas.microsoft.com/office/drawing/2014/main" id="{00000000-0008-0000-1600-00004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2" name="Picture 1" hidden="1">
          <a:extLst>
            <a:ext uri="{FF2B5EF4-FFF2-40B4-BE49-F238E27FC236}">
              <a16:creationId xmlns:a16="http://schemas.microsoft.com/office/drawing/2014/main" id="{00000000-0008-0000-1600-00004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3" name="Picture 1" hidden="1">
          <a:extLst>
            <a:ext uri="{FF2B5EF4-FFF2-40B4-BE49-F238E27FC236}">
              <a16:creationId xmlns:a16="http://schemas.microsoft.com/office/drawing/2014/main" id="{00000000-0008-0000-1600-00004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4" name="Picture 1" hidden="1">
          <a:extLst>
            <a:ext uri="{FF2B5EF4-FFF2-40B4-BE49-F238E27FC236}">
              <a16:creationId xmlns:a16="http://schemas.microsoft.com/office/drawing/2014/main" id="{00000000-0008-0000-1600-00004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5" name="Picture 1" hidden="1">
          <a:extLst>
            <a:ext uri="{FF2B5EF4-FFF2-40B4-BE49-F238E27FC236}">
              <a16:creationId xmlns:a16="http://schemas.microsoft.com/office/drawing/2014/main" id="{00000000-0008-0000-1600-00004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6" name="Picture 1" hidden="1">
          <a:extLst>
            <a:ext uri="{FF2B5EF4-FFF2-40B4-BE49-F238E27FC236}">
              <a16:creationId xmlns:a16="http://schemas.microsoft.com/office/drawing/2014/main" id="{00000000-0008-0000-1600-00004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097" name="Picture 1" hidden="1">
          <a:extLst>
            <a:ext uri="{FF2B5EF4-FFF2-40B4-BE49-F238E27FC236}">
              <a16:creationId xmlns:a16="http://schemas.microsoft.com/office/drawing/2014/main" id="{00000000-0008-0000-1600-00004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098" name="Picture 1" hidden="1">
          <a:extLst>
            <a:ext uri="{FF2B5EF4-FFF2-40B4-BE49-F238E27FC236}">
              <a16:creationId xmlns:a16="http://schemas.microsoft.com/office/drawing/2014/main" id="{00000000-0008-0000-1600-00004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099" name="Picture 1" hidden="1">
          <a:extLst>
            <a:ext uri="{FF2B5EF4-FFF2-40B4-BE49-F238E27FC236}">
              <a16:creationId xmlns:a16="http://schemas.microsoft.com/office/drawing/2014/main" id="{00000000-0008-0000-1600-00004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0" name="Picture 1" hidden="1">
          <a:extLst>
            <a:ext uri="{FF2B5EF4-FFF2-40B4-BE49-F238E27FC236}">
              <a16:creationId xmlns:a16="http://schemas.microsoft.com/office/drawing/2014/main" id="{00000000-0008-0000-1600-00004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1" name="Picture 1" hidden="1">
          <a:extLst>
            <a:ext uri="{FF2B5EF4-FFF2-40B4-BE49-F238E27FC236}">
              <a16:creationId xmlns:a16="http://schemas.microsoft.com/office/drawing/2014/main" id="{00000000-0008-0000-1600-00004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2" name="Picture 1" hidden="1">
          <a:extLst>
            <a:ext uri="{FF2B5EF4-FFF2-40B4-BE49-F238E27FC236}">
              <a16:creationId xmlns:a16="http://schemas.microsoft.com/office/drawing/2014/main" id="{00000000-0008-0000-1600-00004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3" name="Picture 1" hidden="1">
          <a:extLst>
            <a:ext uri="{FF2B5EF4-FFF2-40B4-BE49-F238E27FC236}">
              <a16:creationId xmlns:a16="http://schemas.microsoft.com/office/drawing/2014/main" id="{00000000-0008-0000-1600-00004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4" name="Picture 1" hidden="1">
          <a:extLst>
            <a:ext uri="{FF2B5EF4-FFF2-40B4-BE49-F238E27FC236}">
              <a16:creationId xmlns:a16="http://schemas.microsoft.com/office/drawing/2014/main" id="{00000000-0008-0000-1600-00005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1105" name="Picture 1" hidden="1">
          <a:extLst>
            <a:ext uri="{FF2B5EF4-FFF2-40B4-BE49-F238E27FC236}">
              <a16:creationId xmlns:a16="http://schemas.microsoft.com/office/drawing/2014/main" id="{00000000-0008-0000-1600-00005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82867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06" name="Picture 1" hidden="1">
          <a:extLst>
            <a:ext uri="{FF2B5EF4-FFF2-40B4-BE49-F238E27FC236}">
              <a16:creationId xmlns:a16="http://schemas.microsoft.com/office/drawing/2014/main" id="{00000000-0008-0000-1600-00005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07" name="Picture 1" hidden="1">
          <a:extLst>
            <a:ext uri="{FF2B5EF4-FFF2-40B4-BE49-F238E27FC236}">
              <a16:creationId xmlns:a16="http://schemas.microsoft.com/office/drawing/2014/main" id="{00000000-0008-0000-1600-00005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08" name="Picture 1" hidden="1">
          <a:extLst>
            <a:ext uri="{FF2B5EF4-FFF2-40B4-BE49-F238E27FC236}">
              <a16:creationId xmlns:a16="http://schemas.microsoft.com/office/drawing/2014/main" id="{00000000-0008-0000-1600-00005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09" name="Picture 1" hidden="1">
          <a:extLst>
            <a:ext uri="{FF2B5EF4-FFF2-40B4-BE49-F238E27FC236}">
              <a16:creationId xmlns:a16="http://schemas.microsoft.com/office/drawing/2014/main" id="{00000000-0008-0000-1600-00005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10" name="Picture 1" hidden="1">
          <a:extLst>
            <a:ext uri="{FF2B5EF4-FFF2-40B4-BE49-F238E27FC236}">
              <a16:creationId xmlns:a16="http://schemas.microsoft.com/office/drawing/2014/main" id="{00000000-0008-0000-1600-00005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1" name="Picture 1" hidden="1">
          <a:extLst>
            <a:ext uri="{FF2B5EF4-FFF2-40B4-BE49-F238E27FC236}">
              <a16:creationId xmlns:a16="http://schemas.microsoft.com/office/drawing/2014/main" id="{00000000-0008-0000-1600-00005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2" name="Picture 1" hidden="1">
          <a:extLst>
            <a:ext uri="{FF2B5EF4-FFF2-40B4-BE49-F238E27FC236}">
              <a16:creationId xmlns:a16="http://schemas.microsoft.com/office/drawing/2014/main" id="{00000000-0008-0000-1600-00005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3" name="Picture 1" hidden="1">
          <a:extLst>
            <a:ext uri="{FF2B5EF4-FFF2-40B4-BE49-F238E27FC236}">
              <a16:creationId xmlns:a16="http://schemas.microsoft.com/office/drawing/2014/main" id="{00000000-0008-0000-1600-00005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4" name="Picture 1" hidden="1">
          <a:extLst>
            <a:ext uri="{FF2B5EF4-FFF2-40B4-BE49-F238E27FC236}">
              <a16:creationId xmlns:a16="http://schemas.microsoft.com/office/drawing/2014/main" id="{00000000-0008-0000-1600-00005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5" name="Picture 1" hidden="1">
          <a:extLst>
            <a:ext uri="{FF2B5EF4-FFF2-40B4-BE49-F238E27FC236}">
              <a16:creationId xmlns:a16="http://schemas.microsoft.com/office/drawing/2014/main" id="{00000000-0008-0000-1600-00005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6" name="Picture 1" hidden="1">
          <a:extLst>
            <a:ext uri="{FF2B5EF4-FFF2-40B4-BE49-F238E27FC236}">
              <a16:creationId xmlns:a16="http://schemas.microsoft.com/office/drawing/2014/main" id="{00000000-0008-0000-1600-00005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7" name="Picture 1" hidden="1">
          <a:extLst>
            <a:ext uri="{FF2B5EF4-FFF2-40B4-BE49-F238E27FC236}">
              <a16:creationId xmlns:a16="http://schemas.microsoft.com/office/drawing/2014/main" id="{00000000-0008-0000-1600-00005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8" name="Picture 1" hidden="1">
          <a:extLst>
            <a:ext uri="{FF2B5EF4-FFF2-40B4-BE49-F238E27FC236}">
              <a16:creationId xmlns:a16="http://schemas.microsoft.com/office/drawing/2014/main" id="{00000000-0008-0000-1600-00005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19" name="Picture 1" hidden="1">
          <a:extLst>
            <a:ext uri="{FF2B5EF4-FFF2-40B4-BE49-F238E27FC236}">
              <a16:creationId xmlns:a16="http://schemas.microsoft.com/office/drawing/2014/main" id="{00000000-0008-0000-1600-00005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0" name="Picture 1" hidden="1">
          <a:extLst>
            <a:ext uri="{FF2B5EF4-FFF2-40B4-BE49-F238E27FC236}">
              <a16:creationId xmlns:a16="http://schemas.microsoft.com/office/drawing/2014/main" id="{00000000-0008-0000-1600-00006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1" name="Picture 1" hidden="1">
          <a:extLst>
            <a:ext uri="{FF2B5EF4-FFF2-40B4-BE49-F238E27FC236}">
              <a16:creationId xmlns:a16="http://schemas.microsoft.com/office/drawing/2014/main" id="{00000000-0008-0000-1600-00006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2" name="Picture 1" hidden="1">
          <a:extLst>
            <a:ext uri="{FF2B5EF4-FFF2-40B4-BE49-F238E27FC236}">
              <a16:creationId xmlns:a16="http://schemas.microsoft.com/office/drawing/2014/main" id="{00000000-0008-0000-1600-00006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3" name="Picture 1" hidden="1">
          <a:extLst>
            <a:ext uri="{FF2B5EF4-FFF2-40B4-BE49-F238E27FC236}">
              <a16:creationId xmlns:a16="http://schemas.microsoft.com/office/drawing/2014/main" id="{00000000-0008-0000-1600-00006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4" name="Picture 1" hidden="1">
          <a:extLst>
            <a:ext uri="{FF2B5EF4-FFF2-40B4-BE49-F238E27FC236}">
              <a16:creationId xmlns:a16="http://schemas.microsoft.com/office/drawing/2014/main" id="{00000000-0008-0000-1600-00006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5" name="Picture 1" hidden="1">
          <a:extLst>
            <a:ext uri="{FF2B5EF4-FFF2-40B4-BE49-F238E27FC236}">
              <a16:creationId xmlns:a16="http://schemas.microsoft.com/office/drawing/2014/main" id="{00000000-0008-0000-1600-00006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6" name="Picture 1" hidden="1">
          <a:extLst>
            <a:ext uri="{FF2B5EF4-FFF2-40B4-BE49-F238E27FC236}">
              <a16:creationId xmlns:a16="http://schemas.microsoft.com/office/drawing/2014/main" id="{00000000-0008-0000-1600-00006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7" name="Picture 1" hidden="1">
          <a:extLst>
            <a:ext uri="{FF2B5EF4-FFF2-40B4-BE49-F238E27FC236}">
              <a16:creationId xmlns:a16="http://schemas.microsoft.com/office/drawing/2014/main" id="{00000000-0008-0000-1600-00006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8" name="Picture 1" hidden="1">
          <a:extLst>
            <a:ext uri="{FF2B5EF4-FFF2-40B4-BE49-F238E27FC236}">
              <a16:creationId xmlns:a16="http://schemas.microsoft.com/office/drawing/2014/main" id="{00000000-0008-0000-1600-00006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29" name="Picture 1" hidden="1">
          <a:extLst>
            <a:ext uri="{FF2B5EF4-FFF2-40B4-BE49-F238E27FC236}">
              <a16:creationId xmlns:a16="http://schemas.microsoft.com/office/drawing/2014/main" id="{00000000-0008-0000-1600-00006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0" name="Picture 1" hidden="1">
          <a:extLst>
            <a:ext uri="{FF2B5EF4-FFF2-40B4-BE49-F238E27FC236}">
              <a16:creationId xmlns:a16="http://schemas.microsoft.com/office/drawing/2014/main" id="{00000000-0008-0000-1600-00006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1" name="Picture 1" hidden="1">
          <a:extLst>
            <a:ext uri="{FF2B5EF4-FFF2-40B4-BE49-F238E27FC236}">
              <a16:creationId xmlns:a16="http://schemas.microsoft.com/office/drawing/2014/main" id="{00000000-0008-0000-1600-00006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2" name="Picture 1" hidden="1">
          <a:extLst>
            <a:ext uri="{FF2B5EF4-FFF2-40B4-BE49-F238E27FC236}">
              <a16:creationId xmlns:a16="http://schemas.microsoft.com/office/drawing/2014/main" id="{00000000-0008-0000-1600-00006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3" name="Picture 1" hidden="1">
          <a:extLst>
            <a:ext uri="{FF2B5EF4-FFF2-40B4-BE49-F238E27FC236}">
              <a16:creationId xmlns:a16="http://schemas.microsoft.com/office/drawing/2014/main" id="{00000000-0008-0000-1600-00006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4" name="Picture 1" hidden="1">
          <a:extLst>
            <a:ext uri="{FF2B5EF4-FFF2-40B4-BE49-F238E27FC236}">
              <a16:creationId xmlns:a16="http://schemas.microsoft.com/office/drawing/2014/main" id="{00000000-0008-0000-1600-00006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5" name="Picture 1" hidden="1">
          <a:extLst>
            <a:ext uri="{FF2B5EF4-FFF2-40B4-BE49-F238E27FC236}">
              <a16:creationId xmlns:a16="http://schemas.microsoft.com/office/drawing/2014/main" id="{00000000-0008-0000-1600-00006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6" name="Picture 1" hidden="1">
          <a:extLst>
            <a:ext uri="{FF2B5EF4-FFF2-40B4-BE49-F238E27FC236}">
              <a16:creationId xmlns:a16="http://schemas.microsoft.com/office/drawing/2014/main" id="{00000000-0008-0000-1600-00007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1137" name="Picture 1" hidden="1">
          <a:extLst>
            <a:ext uri="{FF2B5EF4-FFF2-40B4-BE49-F238E27FC236}">
              <a16:creationId xmlns:a16="http://schemas.microsoft.com/office/drawing/2014/main" id="{00000000-0008-0000-1600-00007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2392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38" name="Picture 1" hidden="1">
          <a:extLst>
            <a:ext uri="{FF2B5EF4-FFF2-40B4-BE49-F238E27FC236}">
              <a16:creationId xmlns:a16="http://schemas.microsoft.com/office/drawing/2014/main" id="{00000000-0008-0000-1600-00007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39" name="Picture 1" hidden="1">
          <a:extLst>
            <a:ext uri="{FF2B5EF4-FFF2-40B4-BE49-F238E27FC236}">
              <a16:creationId xmlns:a16="http://schemas.microsoft.com/office/drawing/2014/main" id="{00000000-0008-0000-1600-00007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0" name="Picture 1" hidden="1">
          <a:extLst>
            <a:ext uri="{FF2B5EF4-FFF2-40B4-BE49-F238E27FC236}">
              <a16:creationId xmlns:a16="http://schemas.microsoft.com/office/drawing/2014/main" id="{00000000-0008-0000-1600-00007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1" name="Picture 1" hidden="1">
          <a:extLst>
            <a:ext uri="{FF2B5EF4-FFF2-40B4-BE49-F238E27FC236}">
              <a16:creationId xmlns:a16="http://schemas.microsoft.com/office/drawing/2014/main" id="{00000000-0008-0000-1600-00007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2" name="Picture 1" hidden="1">
          <a:extLst>
            <a:ext uri="{FF2B5EF4-FFF2-40B4-BE49-F238E27FC236}">
              <a16:creationId xmlns:a16="http://schemas.microsoft.com/office/drawing/2014/main" id="{00000000-0008-0000-1600-00007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3" name="Picture 1" hidden="1">
          <a:extLst>
            <a:ext uri="{FF2B5EF4-FFF2-40B4-BE49-F238E27FC236}">
              <a16:creationId xmlns:a16="http://schemas.microsoft.com/office/drawing/2014/main" id="{00000000-0008-0000-1600-00007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4" name="Picture 1" hidden="1">
          <a:extLst>
            <a:ext uri="{FF2B5EF4-FFF2-40B4-BE49-F238E27FC236}">
              <a16:creationId xmlns:a16="http://schemas.microsoft.com/office/drawing/2014/main" id="{00000000-0008-0000-1600-00007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5" name="Picture 1" hidden="1">
          <a:extLst>
            <a:ext uri="{FF2B5EF4-FFF2-40B4-BE49-F238E27FC236}">
              <a16:creationId xmlns:a16="http://schemas.microsoft.com/office/drawing/2014/main" id="{00000000-0008-0000-1600-00007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6" name="Picture 1" hidden="1">
          <a:extLst>
            <a:ext uri="{FF2B5EF4-FFF2-40B4-BE49-F238E27FC236}">
              <a16:creationId xmlns:a16="http://schemas.microsoft.com/office/drawing/2014/main" id="{00000000-0008-0000-1600-00007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7" name="Picture 1" hidden="1">
          <a:extLst>
            <a:ext uri="{FF2B5EF4-FFF2-40B4-BE49-F238E27FC236}">
              <a16:creationId xmlns:a16="http://schemas.microsoft.com/office/drawing/2014/main" id="{00000000-0008-0000-1600-00007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8" name="Picture 1" hidden="1">
          <a:extLst>
            <a:ext uri="{FF2B5EF4-FFF2-40B4-BE49-F238E27FC236}">
              <a16:creationId xmlns:a16="http://schemas.microsoft.com/office/drawing/2014/main" id="{00000000-0008-0000-1600-00007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49" name="Picture 1" hidden="1">
          <a:extLst>
            <a:ext uri="{FF2B5EF4-FFF2-40B4-BE49-F238E27FC236}">
              <a16:creationId xmlns:a16="http://schemas.microsoft.com/office/drawing/2014/main" id="{00000000-0008-0000-1600-00007D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0" name="Picture 1" hidden="1">
          <a:extLst>
            <a:ext uri="{FF2B5EF4-FFF2-40B4-BE49-F238E27FC236}">
              <a16:creationId xmlns:a16="http://schemas.microsoft.com/office/drawing/2014/main" id="{00000000-0008-0000-1600-00007E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1" name="Picture 1" hidden="1">
          <a:extLst>
            <a:ext uri="{FF2B5EF4-FFF2-40B4-BE49-F238E27FC236}">
              <a16:creationId xmlns:a16="http://schemas.microsoft.com/office/drawing/2014/main" id="{00000000-0008-0000-1600-00007F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2" name="Picture 1" hidden="1">
          <a:extLst>
            <a:ext uri="{FF2B5EF4-FFF2-40B4-BE49-F238E27FC236}">
              <a16:creationId xmlns:a16="http://schemas.microsoft.com/office/drawing/2014/main" id="{00000000-0008-0000-1600-000080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3" name="Picture 1" hidden="1">
          <a:extLst>
            <a:ext uri="{FF2B5EF4-FFF2-40B4-BE49-F238E27FC236}">
              <a16:creationId xmlns:a16="http://schemas.microsoft.com/office/drawing/2014/main" id="{00000000-0008-0000-1600-000081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4" name="Picture 1" hidden="1">
          <a:extLst>
            <a:ext uri="{FF2B5EF4-FFF2-40B4-BE49-F238E27FC236}">
              <a16:creationId xmlns:a16="http://schemas.microsoft.com/office/drawing/2014/main" id="{00000000-0008-0000-1600-000082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5" name="Picture 1" hidden="1">
          <a:extLst>
            <a:ext uri="{FF2B5EF4-FFF2-40B4-BE49-F238E27FC236}">
              <a16:creationId xmlns:a16="http://schemas.microsoft.com/office/drawing/2014/main" id="{00000000-0008-0000-1600-000083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6" name="Picture 1" hidden="1">
          <a:extLst>
            <a:ext uri="{FF2B5EF4-FFF2-40B4-BE49-F238E27FC236}">
              <a16:creationId xmlns:a16="http://schemas.microsoft.com/office/drawing/2014/main" id="{00000000-0008-0000-1600-00008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7" name="Picture 1" hidden="1">
          <a:extLst>
            <a:ext uri="{FF2B5EF4-FFF2-40B4-BE49-F238E27FC236}">
              <a16:creationId xmlns:a16="http://schemas.microsoft.com/office/drawing/2014/main" id="{00000000-0008-0000-1600-000085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8" name="Picture 1" hidden="1">
          <a:extLst>
            <a:ext uri="{FF2B5EF4-FFF2-40B4-BE49-F238E27FC236}">
              <a16:creationId xmlns:a16="http://schemas.microsoft.com/office/drawing/2014/main" id="{00000000-0008-0000-1600-000086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59" name="Picture 1" hidden="1">
          <a:extLst>
            <a:ext uri="{FF2B5EF4-FFF2-40B4-BE49-F238E27FC236}">
              <a16:creationId xmlns:a16="http://schemas.microsoft.com/office/drawing/2014/main" id="{00000000-0008-0000-1600-000087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60" name="Picture 1" hidden="1">
          <a:extLst>
            <a:ext uri="{FF2B5EF4-FFF2-40B4-BE49-F238E27FC236}">
              <a16:creationId xmlns:a16="http://schemas.microsoft.com/office/drawing/2014/main" id="{00000000-0008-0000-1600-000088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61" name="Picture 1" hidden="1">
          <a:extLst>
            <a:ext uri="{FF2B5EF4-FFF2-40B4-BE49-F238E27FC236}">
              <a16:creationId xmlns:a16="http://schemas.microsoft.com/office/drawing/2014/main" id="{00000000-0008-0000-1600-000089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62" name="Picture 1" hidden="1">
          <a:extLst>
            <a:ext uri="{FF2B5EF4-FFF2-40B4-BE49-F238E27FC236}">
              <a16:creationId xmlns:a16="http://schemas.microsoft.com/office/drawing/2014/main" id="{00000000-0008-0000-1600-00008A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63" name="Picture 1" hidden="1">
          <a:extLst>
            <a:ext uri="{FF2B5EF4-FFF2-40B4-BE49-F238E27FC236}">
              <a16:creationId xmlns:a16="http://schemas.microsoft.com/office/drawing/2014/main" id="{00000000-0008-0000-1600-00008B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1164" name="Picture 1" hidden="1">
          <a:extLst>
            <a:ext uri="{FF2B5EF4-FFF2-40B4-BE49-F238E27FC236}">
              <a16:creationId xmlns:a16="http://schemas.microsoft.com/office/drawing/2014/main" id="{00000000-0008-0000-1600-00008C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94297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285" name="Picture 1" hidden="1">
          <a:extLst>
            <a:ext uri="{FF2B5EF4-FFF2-40B4-BE49-F238E27FC236}">
              <a16:creationId xmlns:a16="http://schemas.microsoft.com/office/drawing/2014/main" id="{00000000-0008-0000-1600-00001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56578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286" name="Picture 1" hidden="1">
          <a:extLst>
            <a:ext uri="{FF2B5EF4-FFF2-40B4-BE49-F238E27FC236}">
              <a16:creationId xmlns:a16="http://schemas.microsoft.com/office/drawing/2014/main" id="{00000000-0008-0000-1600-00001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565785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87" name="Picture 1" hidden="1">
          <a:extLst>
            <a:ext uri="{FF2B5EF4-FFF2-40B4-BE49-F238E27FC236}">
              <a16:creationId xmlns:a16="http://schemas.microsoft.com/office/drawing/2014/main" id="{00000000-0008-0000-1600-00001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88" name="Picture 1" hidden="1">
          <a:extLst>
            <a:ext uri="{FF2B5EF4-FFF2-40B4-BE49-F238E27FC236}">
              <a16:creationId xmlns:a16="http://schemas.microsoft.com/office/drawing/2014/main" id="{00000000-0008-0000-1600-00002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89" name="Picture 1" hidden="1">
          <a:extLst>
            <a:ext uri="{FF2B5EF4-FFF2-40B4-BE49-F238E27FC236}">
              <a16:creationId xmlns:a16="http://schemas.microsoft.com/office/drawing/2014/main" id="{00000000-0008-0000-1600-00002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90" name="Picture 1" hidden="1">
          <a:extLst>
            <a:ext uri="{FF2B5EF4-FFF2-40B4-BE49-F238E27FC236}">
              <a16:creationId xmlns:a16="http://schemas.microsoft.com/office/drawing/2014/main" id="{00000000-0008-0000-1600-00002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91" name="Picture 1" hidden="1">
          <a:extLst>
            <a:ext uri="{FF2B5EF4-FFF2-40B4-BE49-F238E27FC236}">
              <a16:creationId xmlns:a16="http://schemas.microsoft.com/office/drawing/2014/main" id="{00000000-0008-0000-1600-00002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92" name="Picture 1" hidden="1">
          <a:extLst>
            <a:ext uri="{FF2B5EF4-FFF2-40B4-BE49-F238E27FC236}">
              <a16:creationId xmlns:a16="http://schemas.microsoft.com/office/drawing/2014/main" id="{00000000-0008-0000-1600-00002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93" name="Picture 1" hidden="1">
          <a:extLst>
            <a:ext uri="{FF2B5EF4-FFF2-40B4-BE49-F238E27FC236}">
              <a16:creationId xmlns:a16="http://schemas.microsoft.com/office/drawing/2014/main" id="{00000000-0008-0000-1600-00002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294" name="Picture 1" hidden="1">
          <a:extLst>
            <a:ext uri="{FF2B5EF4-FFF2-40B4-BE49-F238E27FC236}">
              <a16:creationId xmlns:a16="http://schemas.microsoft.com/office/drawing/2014/main" id="{00000000-0008-0000-1600-00002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95" name="Picture 1" hidden="1">
          <a:extLst>
            <a:ext uri="{FF2B5EF4-FFF2-40B4-BE49-F238E27FC236}">
              <a16:creationId xmlns:a16="http://schemas.microsoft.com/office/drawing/2014/main" id="{00000000-0008-0000-1600-00002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96" name="Picture 1" hidden="1">
          <a:extLst>
            <a:ext uri="{FF2B5EF4-FFF2-40B4-BE49-F238E27FC236}">
              <a16:creationId xmlns:a16="http://schemas.microsoft.com/office/drawing/2014/main" id="{00000000-0008-0000-1600-00002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97" name="Picture 1" hidden="1">
          <a:extLst>
            <a:ext uri="{FF2B5EF4-FFF2-40B4-BE49-F238E27FC236}">
              <a16:creationId xmlns:a16="http://schemas.microsoft.com/office/drawing/2014/main" id="{00000000-0008-0000-1600-00002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98" name="Picture 1" hidden="1">
          <a:extLst>
            <a:ext uri="{FF2B5EF4-FFF2-40B4-BE49-F238E27FC236}">
              <a16:creationId xmlns:a16="http://schemas.microsoft.com/office/drawing/2014/main" id="{00000000-0008-0000-1600-00002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299" name="Picture 1" hidden="1">
          <a:extLst>
            <a:ext uri="{FF2B5EF4-FFF2-40B4-BE49-F238E27FC236}">
              <a16:creationId xmlns:a16="http://schemas.microsoft.com/office/drawing/2014/main" id="{00000000-0008-0000-1600-00002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0" name="Picture 1" hidden="1">
          <a:extLst>
            <a:ext uri="{FF2B5EF4-FFF2-40B4-BE49-F238E27FC236}">
              <a16:creationId xmlns:a16="http://schemas.microsoft.com/office/drawing/2014/main" id="{00000000-0008-0000-1600-00002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1" name="Picture 1" hidden="1">
          <a:extLst>
            <a:ext uri="{FF2B5EF4-FFF2-40B4-BE49-F238E27FC236}">
              <a16:creationId xmlns:a16="http://schemas.microsoft.com/office/drawing/2014/main" id="{00000000-0008-0000-1600-00002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2" name="Picture 1" hidden="1">
          <a:extLst>
            <a:ext uri="{FF2B5EF4-FFF2-40B4-BE49-F238E27FC236}">
              <a16:creationId xmlns:a16="http://schemas.microsoft.com/office/drawing/2014/main" id="{00000000-0008-0000-1600-00002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3" name="Picture 1" hidden="1">
          <a:extLst>
            <a:ext uri="{FF2B5EF4-FFF2-40B4-BE49-F238E27FC236}">
              <a16:creationId xmlns:a16="http://schemas.microsoft.com/office/drawing/2014/main" id="{00000000-0008-0000-1600-00002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4" name="Picture 1" hidden="1">
          <a:extLst>
            <a:ext uri="{FF2B5EF4-FFF2-40B4-BE49-F238E27FC236}">
              <a16:creationId xmlns:a16="http://schemas.microsoft.com/office/drawing/2014/main" id="{00000000-0008-0000-1600-00003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5" name="Picture 1" hidden="1">
          <a:extLst>
            <a:ext uri="{FF2B5EF4-FFF2-40B4-BE49-F238E27FC236}">
              <a16:creationId xmlns:a16="http://schemas.microsoft.com/office/drawing/2014/main" id="{00000000-0008-0000-1600-00003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6" name="Picture 1" hidden="1">
          <a:extLst>
            <a:ext uri="{FF2B5EF4-FFF2-40B4-BE49-F238E27FC236}">
              <a16:creationId xmlns:a16="http://schemas.microsoft.com/office/drawing/2014/main" id="{00000000-0008-0000-1600-00003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7" name="Picture 1" hidden="1">
          <a:extLst>
            <a:ext uri="{FF2B5EF4-FFF2-40B4-BE49-F238E27FC236}">
              <a16:creationId xmlns:a16="http://schemas.microsoft.com/office/drawing/2014/main" id="{00000000-0008-0000-1600-00003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8" name="Picture 1" hidden="1">
          <a:extLst>
            <a:ext uri="{FF2B5EF4-FFF2-40B4-BE49-F238E27FC236}">
              <a16:creationId xmlns:a16="http://schemas.microsoft.com/office/drawing/2014/main" id="{00000000-0008-0000-1600-00003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09" name="Picture 1" hidden="1">
          <a:extLst>
            <a:ext uri="{FF2B5EF4-FFF2-40B4-BE49-F238E27FC236}">
              <a16:creationId xmlns:a16="http://schemas.microsoft.com/office/drawing/2014/main" id="{00000000-0008-0000-1600-00003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10" name="Picture 1" hidden="1">
          <a:extLst>
            <a:ext uri="{FF2B5EF4-FFF2-40B4-BE49-F238E27FC236}">
              <a16:creationId xmlns:a16="http://schemas.microsoft.com/office/drawing/2014/main" id="{00000000-0008-0000-1600-00003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11" name="Picture 1" hidden="1">
          <a:extLst>
            <a:ext uri="{FF2B5EF4-FFF2-40B4-BE49-F238E27FC236}">
              <a16:creationId xmlns:a16="http://schemas.microsoft.com/office/drawing/2014/main" id="{00000000-0008-0000-1600-00003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2" name="Picture 1" hidden="1">
          <a:extLst>
            <a:ext uri="{FF2B5EF4-FFF2-40B4-BE49-F238E27FC236}">
              <a16:creationId xmlns:a16="http://schemas.microsoft.com/office/drawing/2014/main" id="{00000000-0008-0000-1600-00003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3" name="Picture 1" hidden="1">
          <a:extLst>
            <a:ext uri="{FF2B5EF4-FFF2-40B4-BE49-F238E27FC236}">
              <a16:creationId xmlns:a16="http://schemas.microsoft.com/office/drawing/2014/main" id="{00000000-0008-0000-1600-00003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4" name="Picture 1" hidden="1">
          <a:extLst>
            <a:ext uri="{FF2B5EF4-FFF2-40B4-BE49-F238E27FC236}">
              <a16:creationId xmlns:a16="http://schemas.microsoft.com/office/drawing/2014/main" id="{00000000-0008-0000-1600-00003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5" name="Picture 1" hidden="1">
          <a:extLst>
            <a:ext uri="{FF2B5EF4-FFF2-40B4-BE49-F238E27FC236}">
              <a16:creationId xmlns:a16="http://schemas.microsoft.com/office/drawing/2014/main" id="{00000000-0008-0000-1600-00003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6" name="Picture 1" hidden="1">
          <a:extLst>
            <a:ext uri="{FF2B5EF4-FFF2-40B4-BE49-F238E27FC236}">
              <a16:creationId xmlns:a16="http://schemas.microsoft.com/office/drawing/2014/main" id="{00000000-0008-0000-1600-00003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7" name="Picture 1" hidden="1">
          <a:extLst>
            <a:ext uri="{FF2B5EF4-FFF2-40B4-BE49-F238E27FC236}">
              <a16:creationId xmlns:a16="http://schemas.microsoft.com/office/drawing/2014/main" id="{00000000-0008-0000-1600-00003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8" name="Picture 1" hidden="1">
          <a:extLst>
            <a:ext uri="{FF2B5EF4-FFF2-40B4-BE49-F238E27FC236}">
              <a16:creationId xmlns:a16="http://schemas.microsoft.com/office/drawing/2014/main" id="{00000000-0008-0000-1600-00003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19" name="Picture 1" hidden="1">
          <a:extLst>
            <a:ext uri="{FF2B5EF4-FFF2-40B4-BE49-F238E27FC236}">
              <a16:creationId xmlns:a16="http://schemas.microsoft.com/office/drawing/2014/main" id="{00000000-0008-0000-1600-00003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0" name="Picture 1" hidden="1">
          <a:extLst>
            <a:ext uri="{FF2B5EF4-FFF2-40B4-BE49-F238E27FC236}">
              <a16:creationId xmlns:a16="http://schemas.microsoft.com/office/drawing/2014/main" id="{00000000-0008-0000-1600-00004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1" name="Picture 1" hidden="1">
          <a:extLst>
            <a:ext uri="{FF2B5EF4-FFF2-40B4-BE49-F238E27FC236}">
              <a16:creationId xmlns:a16="http://schemas.microsoft.com/office/drawing/2014/main" id="{00000000-0008-0000-1600-00004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2" name="Picture 1" hidden="1">
          <a:extLst>
            <a:ext uri="{FF2B5EF4-FFF2-40B4-BE49-F238E27FC236}">
              <a16:creationId xmlns:a16="http://schemas.microsoft.com/office/drawing/2014/main" id="{00000000-0008-0000-1600-00004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3" name="Picture 1" hidden="1">
          <a:extLst>
            <a:ext uri="{FF2B5EF4-FFF2-40B4-BE49-F238E27FC236}">
              <a16:creationId xmlns:a16="http://schemas.microsoft.com/office/drawing/2014/main" id="{00000000-0008-0000-1600-00004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4" name="Picture 1" hidden="1">
          <a:extLst>
            <a:ext uri="{FF2B5EF4-FFF2-40B4-BE49-F238E27FC236}">
              <a16:creationId xmlns:a16="http://schemas.microsoft.com/office/drawing/2014/main" id="{00000000-0008-0000-1600-00004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5" name="Picture 1" hidden="1">
          <a:extLst>
            <a:ext uri="{FF2B5EF4-FFF2-40B4-BE49-F238E27FC236}">
              <a16:creationId xmlns:a16="http://schemas.microsoft.com/office/drawing/2014/main" id="{00000000-0008-0000-1600-00004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6" name="Picture 1" hidden="1">
          <a:extLst>
            <a:ext uri="{FF2B5EF4-FFF2-40B4-BE49-F238E27FC236}">
              <a16:creationId xmlns:a16="http://schemas.microsoft.com/office/drawing/2014/main" id="{00000000-0008-0000-1600-00004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7" name="Picture 1" hidden="1">
          <a:extLst>
            <a:ext uri="{FF2B5EF4-FFF2-40B4-BE49-F238E27FC236}">
              <a16:creationId xmlns:a16="http://schemas.microsoft.com/office/drawing/2014/main" id="{00000000-0008-0000-1600-00004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8" name="Picture 1" hidden="1">
          <a:extLst>
            <a:ext uri="{FF2B5EF4-FFF2-40B4-BE49-F238E27FC236}">
              <a16:creationId xmlns:a16="http://schemas.microsoft.com/office/drawing/2014/main" id="{00000000-0008-0000-1600-00004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29" name="Picture 1" hidden="1">
          <a:extLst>
            <a:ext uri="{FF2B5EF4-FFF2-40B4-BE49-F238E27FC236}">
              <a16:creationId xmlns:a16="http://schemas.microsoft.com/office/drawing/2014/main" id="{00000000-0008-0000-1600-00004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0" name="Picture 1" hidden="1">
          <a:extLst>
            <a:ext uri="{FF2B5EF4-FFF2-40B4-BE49-F238E27FC236}">
              <a16:creationId xmlns:a16="http://schemas.microsoft.com/office/drawing/2014/main" id="{00000000-0008-0000-1600-00004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1" name="Picture 1" hidden="1">
          <a:extLst>
            <a:ext uri="{FF2B5EF4-FFF2-40B4-BE49-F238E27FC236}">
              <a16:creationId xmlns:a16="http://schemas.microsoft.com/office/drawing/2014/main" id="{00000000-0008-0000-1600-00004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2" name="Picture 1" hidden="1">
          <a:extLst>
            <a:ext uri="{FF2B5EF4-FFF2-40B4-BE49-F238E27FC236}">
              <a16:creationId xmlns:a16="http://schemas.microsoft.com/office/drawing/2014/main" id="{00000000-0008-0000-1600-00004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3" name="Picture 1" hidden="1">
          <a:extLst>
            <a:ext uri="{FF2B5EF4-FFF2-40B4-BE49-F238E27FC236}">
              <a16:creationId xmlns:a16="http://schemas.microsoft.com/office/drawing/2014/main" id="{00000000-0008-0000-1600-00004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4" name="Picture 1" hidden="1">
          <a:extLst>
            <a:ext uri="{FF2B5EF4-FFF2-40B4-BE49-F238E27FC236}">
              <a16:creationId xmlns:a16="http://schemas.microsoft.com/office/drawing/2014/main" id="{00000000-0008-0000-1600-00004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5" name="Picture 1" hidden="1">
          <a:extLst>
            <a:ext uri="{FF2B5EF4-FFF2-40B4-BE49-F238E27FC236}">
              <a16:creationId xmlns:a16="http://schemas.microsoft.com/office/drawing/2014/main" id="{00000000-0008-0000-1600-00004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36" name="Picture 1" hidden="1">
          <a:extLst>
            <a:ext uri="{FF2B5EF4-FFF2-40B4-BE49-F238E27FC236}">
              <a16:creationId xmlns:a16="http://schemas.microsoft.com/office/drawing/2014/main" id="{00000000-0008-0000-1600-00005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37" name="Picture 1" hidden="1">
          <a:extLst>
            <a:ext uri="{FF2B5EF4-FFF2-40B4-BE49-F238E27FC236}">
              <a16:creationId xmlns:a16="http://schemas.microsoft.com/office/drawing/2014/main" id="{00000000-0008-0000-1600-00005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38" name="Picture 1" hidden="1">
          <a:extLst>
            <a:ext uri="{FF2B5EF4-FFF2-40B4-BE49-F238E27FC236}">
              <a16:creationId xmlns:a16="http://schemas.microsoft.com/office/drawing/2014/main" id="{00000000-0008-0000-1600-00005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39" name="Picture 1" hidden="1">
          <a:extLst>
            <a:ext uri="{FF2B5EF4-FFF2-40B4-BE49-F238E27FC236}">
              <a16:creationId xmlns:a16="http://schemas.microsoft.com/office/drawing/2014/main" id="{00000000-0008-0000-1600-00005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0" name="Picture 1" hidden="1">
          <a:extLst>
            <a:ext uri="{FF2B5EF4-FFF2-40B4-BE49-F238E27FC236}">
              <a16:creationId xmlns:a16="http://schemas.microsoft.com/office/drawing/2014/main" id="{00000000-0008-0000-1600-00005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1" name="Picture 1" hidden="1">
          <a:extLst>
            <a:ext uri="{FF2B5EF4-FFF2-40B4-BE49-F238E27FC236}">
              <a16:creationId xmlns:a16="http://schemas.microsoft.com/office/drawing/2014/main" id="{00000000-0008-0000-1600-00005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2" name="Picture 1" hidden="1">
          <a:extLst>
            <a:ext uri="{FF2B5EF4-FFF2-40B4-BE49-F238E27FC236}">
              <a16:creationId xmlns:a16="http://schemas.microsoft.com/office/drawing/2014/main" id="{00000000-0008-0000-1600-00005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3" name="Picture 1" hidden="1">
          <a:extLst>
            <a:ext uri="{FF2B5EF4-FFF2-40B4-BE49-F238E27FC236}">
              <a16:creationId xmlns:a16="http://schemas.microsoft.com/office/drawing/2014/main" id="{00000000-0008-0000-1600-00005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4" name="Picture 1" hidden="1">
          <a:extLst>
            <a:ext uri="{FF2B5EF4-FFF2-40B4-BE49-F238E27FC236}">
              <a16:creationId xmlns:a16="http://schemas.microsoft.com/office/drawing/2014/main" id="{00000000-0008-0000-1600-00005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0</xdr:row>
      <xdr:rowOff>0</xdr:rowOff>
    </xdr:from>
    <xdr:ext cx="914400" cy="285750"/>
    <xdr:pic>
      <xdr:nvPicPr>
        <xdr:cNvPr id="345" name="Picture 1" hidden="1">
          <a:extLst>
            <a:ext uri="{FF2B5EF4-FFF2-40B4-BE49-F238E27FC236}">
              <a16:creationId xmlns:a16="http://schemas.microsoft.com/office/drawing/2014/main" id="{00000000-0008-0000-1600-00005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46" name="Picture 1" hidden="1">
          <a:extLst>
            <a:ext uri="{FF2B5EF4-FFF2-40B4-BE49-F238E27FC236}">
              <a16:creationId xmlns:a16="http://schemas.microsoft.com/office/drawing/2014/main" id="{00000000-0008-0000-1600-00005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47" name="Picture 1" hidden="1">
          <a:extLst>
            <a:ext uri="{FF2B5EF4-FFF2-40B4-BE49-F238E27FC236}">
              <a16:creationId xmlns:a16="http://schemas.microsoft.com/office/drawing/2014/main" id="{00000000-0008-0000-1600-00005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48" name="Picture 1" hidden="1">
          <a:extLst>
            <a:ext uri="{FF2B5EF4-FFF2-40B4-BE49-F238E27FC236}">
              <a16:creationId xmlns:a16="http://schemas.microsoft.com/office/drawing/2014/main" id="{00000000-0008-0000-1600-00005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349" name="Picture 1" hidden="1">
          <a:extLst>
            <a:ext uri="{FF2B5EF4-FFF2-40B4-BE49-F238E27FC236}">
              <a16:creationId xmlns:a16="http://schemas.microsoft.com/office/drawing/2014/main" id="{00000000-0008-0000-1600-00005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08610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350" name="Picture 1" hidden="1">
          <a:extLst>
            <a:ext uri="{FF2B5EF4-FFF2-40B4-BE49-F238E27FC236}">
              <a16:creationId xmlns:a16="http://schemas.microsoft.com/office/drawing/2014/main" id="{00000000-0008-0000-1600-00005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08610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351" name="Picture 1" hidden="1">
          <a:extLst>
            <a:ext uri="{FF2B5EF4-FFF2-40B4-BE49-F238E27FC236}">
              <a16:creationId xmlns:a16="http://schemas.microsoft.com/office/drawing/2014/main" id="{00000000-0008-0000-1600-00005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5657850"/>
          <a:ext cx="914400" cy="285750"/>
        </a:xfrm>
        <a:prstGeom prst="rect">
          <a:avLst/>
        </a:prstGeom>
        <a:noFill/>
        <a:ln w="9525">
          <a:miter lim="800000"/>
          <a:headEnd/>
          <a:tailEnd/>
        </a:ln>
      </xdr:spPr>
    </xdr:pic>
    <xdr:clientData/>
  </xdr:oneCellAnchor>
  <xdr:oneCellAnchor>
    <xdr:from>
      <xdr:col>2</xdr:col>
      <xdr:colOff>0</xdr:colOff>
      <xdr:row>19</xdr:row>
      <xdr:rowOff>0</xdr:rowOff>
    </xdr:from>
    <xdr:ext cx="914400" cy="285750"/>
    <xdr:pic>
      <xdr:nvPicPr>
        <xdr:cNvPr id="352" name="Picture 1" hidden="1">
          <a:extLst>
            <a:ext uri="{FF2B5EF4-FFF2-40B4-BE49-F238E27FC236}">
              <a16:creationId xmlns:a16="http://schemas.microsoft.com/office/drawing/2014/main" id="{00000000-0008-0000-1600-00006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56578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3" name="Picture 1" hidden="1">
          <a:extLst>
            <a:ext uri="{FF2B5EF4-FFF2-40B4-BE49-F238E27FC236}">
              <a16:creationId xmlns:a16="http://schemas.microsoft.com/office/drawing/2014/main" id="{00000000-0008-0000-1600-00006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4" name="Picture 1" hidden="1">
          <a:extLst>
            <a:ext uri="{FF2B5EF4-FFF2-40B4-BE49-F238E27FC236}">
              <a16:creationId xmlns:a16="http://schemas.microsoft.com/office/drawing/2014/main" id="{00000000-0008-0000-1600-00006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5" name="Picture 1" hidden="1">
          <a:extLst>
            <a:ext uri="{FF2B5EF4-FFF2-40B4-BE49-F238E27FC236}">
              <a16:creationId xmlns:a16="http://schemas.microsoft.com/office/drawing/2014/main" id="{00000000-0008-0000-1600-00006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6" name="Picture 1" hidden="1">
          <a:extLst>
            <a:ext uri="{FF2B5EF4-FFF2-40B4-BE49-F238E27FC236}">
              <a16:creationId xmlns:a16="http://schemas.microsoft.com/office/drawing/2014/main" id="{00000000-0008-0000-1600-00006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7" name="Picture 1" hidden="1">
          <a:extLst>
            <a:ext uri="{FF2B5EF4-FFF2-40B4-BE49-F238E27FC236}">
              <a16:creationId xmlns:a16="http://schemas.microsoft.com/office/drawing/2014/main" id="{00000000-0008-0000-1600-00006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8" name="Picture 1" hidden="1">
          <a:extLst>
            <a:ext uri="{FF2B5EF4-FFF2-40B4-BE49-F238E27FC236}">
              <a16:creationId xmlns:a16="http://schemas.microsoft.com/office/drawing/2014/main" id="{00000000-0008-0000-1600-00006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59" name="Picture 1" hidden="1">
          <a:extLst>
            <a:ext uri="{FF2B5EF4-FFF2-40B4-BE49-F238E27FC236}">
              <a16:creationId xmlns:a16="http://schemas.microsoft.com/office/drawing/2014/main" id="{00000000-0008-0000-1600-00006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60" name="Picture 1" hidden="1">
          <a:extLst>
            <a:ext uri="{FF2B5EF4-FFF2-40B4-BE49-F238E27FC236}">
              <a16:creationId xmlns:a16="http://schemas.microsoft.com/office/drawing/2014/main" id="{00000000-0008-0000-1600-00006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361" name="Picture 1" hidden="1">
          <a:extLst>
            <a:ext uri="{FF2B5EF4-FFF2-40B4-BE49-F238E27FC236}">
              <a16:creationId xmlns:a16="http://schemas.microsoft.com/office/drawing/2014/main" id="{00000000-0008-0000-1600-00006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2" name="Picture 1" hidden="1">
          <a:extLst>
            <a:ext uri="{FF2B5EF4-FFF2-40B4-BE49-F238E27FC236}">
              <a16:creationId xmlns:a16="http://schemas.microsoft.com/office/drawing/2014/main" id="{00000000-0008-0000-1600-00006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3" name="Picture 1" hidden="1">
          <a:extLst>
            <a:ext uri="{FF2B5EF4-FFF2-40B4-BE49-F238E27FC236}">
              <a16:creationId xmlns:a16="http://schemas.microsoft.com/office/drawing/2014/main" id="{00000000-0008-0000-1600-00006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4" name="Picture 1" hidden="1">
          <a:extLst>
            <a:ext uri="{FF2B5EF4-FFF2-40B4-BE49-F238E27FC236}">
              <a16:creationId xmlns:a16="http://schemas.microsoft.com/office/drawing/2014/main" id="{00000000-0008-0000-1600-00006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5" name="Picture 1" hidden="1">
          <a:extLst>
            <a:ext uri="{FF2B5EF4-FFF2-40B4-BE49-F238E27FC236}">
              <a16:creationId xmlns:a16="http://schemas.microsoft.com/office/drawing/2014/main" id="{00000000-0008-0000-1600-00006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6" name="Picture 1" hidden="1">
          <a:extLst>
            <a:ext uri="{FF2B5EF4-FFF2-40B4-BE49-F238E27FC236}">
              <a16:creationId xmlns:a16="http://schemas.microsoft.com/office/drawing/2014/main" id="{00000000-0008-0000-1600-00006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7" name="Picture 1" hidden="1">
          <a:extLst>
            <a:ext uri="{FF2B5EF4-FFF2-40B4-BE49-F238E27FC236}">
              <a16:creationId xmlns:a16="http://schemas.microsoft.com/office/drawing/2014/main" id="{00000000-0008-0000-1600-00006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8" name="Picture 1" hidden="1">
          <a:extLst>
            <a:ext uri="{FF2B5EF4-FFF2-40B4-BE49-F238E27FC236}">
              <a16:creationId xmlns:a16="http://schemas.microsoft.com/office/drawing/2014/main" id="{00000000-0008-0000-1600-00007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69" name="Picture 1" hidden="1">
          <a:extLst>
            <a:ext uri="{FF2B5EF4-FFF2-40B4-BE49-F238E27FC236}">
              <a16:creationId xmlns:a16="http://schemas.microsoft.com/office/drawing/2014/main" id="{00000000-0008-0000-1600-00007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0" name="Picture 1" hidden="1">
          <a:extLst>
            <a:ext uri="{FF2B5EF4-FFF2-40B4-BE49-F238E27FC236}">
              <a16:creationId xmlns:a16="http://schemas.microsoft.com/office/drawing/2014/main" id="{00000000-0008-0000-1600-00007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1" name="Picture 1" hidden="1">
          <a:extLst>
            <a:ext uri="{FF2B5EF4-FFF2-40B4-BE49-F238E27FC236}">
              <a16:creationId xmlns:a16="http://schemas.microsoft.com/office/drawing/2014/main" id="{00000000-0008-0000-1600-00007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2" name="Picture 1" hidden="1">
          <a:extLst>
            <a:ext uri="{FF2B5EF4-FFF2-40B4-BE49-F238E27FC236}">
              <a16:creationId xmlns:a16="http://schemas.microsoft.com/office/drawing/2014/main" id="{00000000-0008-0000-1600-00007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3" name="Picture 1" hidden="1">
          <a:extLst>
            <a:ext uri="{FF2B5EF4-FFF2-40B4-BE49-F238E27FC236}">
              <a16:creationId xmlns:a16="http://schemas.microsoft.com/office/drawing/2014/main" id="{00000000-0008-0000-1600-00007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4" name="Picture 1" hidden="1">
          <a:extLst>
            <a:ext uri="{FF2B5EF4-FFF2-40B4-BE49-F238E27FC236}">
              <a16:creationId xmlns:a16="http://schemas.microsoft.com/office/drawing/2014/main" id="{00000000-0008-0000-1600-00007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5" name="Picture 1" hidden="1">
          <a:extLst>
            <a:ext uri="{FF2B5EF4-FFF2-40B4-BE49-F238E27FC236}">
              <a16:creationId xmlns:a16="http://schemas.microsoft.com/office/drawing/2014/main" id="{00000000-0008-0000-1600-00007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6" name="Picture 1" hidden="1">
          <a:extLst>
            <a:ext uri="{FF2B5EF4-FFF2-40B4-BE49-F238E27FC236}">
              <a16:creationId xmlns:a16="http://schemas.microsoft.com/office/drawing/2014/main" id="{00000000-0008-0000-1600-00007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7" name="Picture 1" hidden="1">
          <a:extLst>
            <a:ext uri="{FF2B5EF4-FFF2-40B4-BE49-F238E27FC236}">
              <a16:creationId xmlns:a16="http://schemas.microsoft.com/office/drawing/2014/main" id="{00000000-0008-0000-1600-00007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28</xdr:row>
      <xdr:rowOff>0</xdr:rowOff>
    </xdr:from>
    <xdr:ext cx="914400" cy="285750"/>
    <xdr:pic>
      <xdr:nvPicPr>
        <xdr:cNvPr id="378" name="Picture 1" hidden="1">
          <a:extLst>
            <a:ext uri="{FF2B5EF4-FFF2-40B4-BE49-F238E27FC236}">
              <a16:creationId xmlns:a16="http://schemas.microsoft.com/office/drawing/2014/main" id="{00000000-0008-0000-1600-00007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6004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79" name="Picture 1" hidden="1">
          <a:extLst>
            <a:ext uri="{FF2B5EF4-FFF2-40B4-BE49-F238E27FC236}">
              <a16:creationId xmlns:a16="http://schemas.microsoft.com/office/drawing/2014/main" id="{00000000-0008-0000-1600-00007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0" name="Picture 1" hidden="1">
          <a:extLst>
            <a:ext uri="{FF2B5EF4-FFF2-40B4-BE49-F238E27FC236}">
              <a16:creationId xmlns:a16="http://schemas.microsoft.com/office/drawing/2014/main" id="{00000000-0008-0000-1600-00007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1" name="Picture 1" hidden="1">
          <a:extLst>
            <a:ext uri="{FF2B5EF4-FFF2-40B4-BE49-F238E27FC236}">
              <a16:creationId xmlns:a16="http://schemas.microsoft.com/office/drawing/2014/main" id="{00000000-0008-0000-1600-00007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2" name="Picture 1" hidden="1">
          <a:extLst>
            <a:ext uri="{FF2B5EF4-FFF2-40B4-BE49-F238E27FC236}">
              <a16:creationId xmlns:a16="http://schemas.microsoft.com/office/drawing/2014/main" id="{00000000-0008-0000-1600-00007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3" name="Picture 1" hidden="1">
          <a:extLst>
            <a:ext uri="{FF2B5EF4-FFF2-40B4-BE49-F238E27FC236}">
              <a16:creationId xmlns:a16="http://schemas.microsoft.com/office/drawing/2014/main" id="{00000000-0008-0000-1600-00007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4" name="Picture 1" hidden="1">
          <a:extLst>
            <a:ext uri="{FF2B5EF4-FFF2-40B4-BE49-F238E27FC236}">
              <a16:creationId xmlns:a16="http://schemas.microsoft.com/office/drawing/2014/main" id="{00000000-0008-0000-1600-00008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5" name="Picture 1" hidden="1">
          <a:extLst>
            <a:ext uri="{FF2B5EF4-FFF2-40B4-BE49-F238E27FC236}">
              <a16:creationId xmlns:a16="http://schemas.microsoft.com/office/drawing/2014/main" id="{00000000-0008-0000-1600-00008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386" name="Picture 1" hidden="1">
          <a:extLst>
            <a:ext uri="{FF2B5EF4-FFF2-40B4-BE49-F238E27FC236}">
              <a16:creationId xmlns:a16="http://schemas.microsoft.com/office/drawing/2014/main" id="{00000000-0008-0000-1600-00008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87" name="Picture 1" hidden="1">
          <a:extLst>
            <a:ext uri="{FF2B5EF4-FFF2-40B4-BE49-F238E27FC236}">
              <a16:creationId xmlns:a16="http://schemas.microsoft.com/office/drawing/2014/main" id="{00000000-0008-0000-1600-00008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88" name="Picture 1" hidden="1">
          <a:extLst>
            <a:ext uri="{FF2B5EF4-FFF2-40B4-BE49-F238E27FC236}">
              <a16:creationId xmlns:a16="http://schemas.microsoft.com/office/drawing/2014/main" id="{00000000-0008-0000-1600-00008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89" name="Picture 1" hidden="1">
          <a:extLst>
            <a:ext uri="{FF2B5EF4-FFF2-40B4-BE49-F238E27FC236}">
              <a16:creationId xmlns:a16="http://schemas.microsoft.com/office/drawing/2014/main" id="{00000000-0008-0000-1600-00008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0" name="Picture 1" hidden="1">
          <a:extLst>
            <a:ext uri="{FF2B5EF4-FFF2-40B4-BE49-F238E27FC236}">
              <a16:creationId xmlns:a16="http://schemas.microsoft.com/office/drawing/2014/main" id="{00000000-0008-0000-1600-00008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1" name="Picture 1" hidden="1">
          <a:extLst>
            <a:ext uri="{FF2B5EF4-FFF2-40B4-BE49-F238E27FC236}">
              <a16:creationId xmlns:a16="http://schemas.microsoft.com/office/drawing/2014/main" id="{00000000-0008-0000-1600-00008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2" name="Picture 1" hidden="1">
          <a:extLst>
            <a:ext uri="{FF2B5EF4-FFF2-40B4-BE49-F238E27FC236}">
              <a16:creationId xmlns:a16="http://schemas.microsoft.com/office/drawing/2014/main" id="{00000000-0008-0000-1600-00008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3" name="Picture 1" hidden="1">
          <a:extLst>
            <a:ext uri="{FF2B5EF4-FFF2-40B4-BE49-F238E27FC236}">
              <a16:creationId xmlns:a16="http://schemas.microsoft.com/office/drawing/2014/main" id="{00000000-0008-0000-1600-00008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4" name="Picture 1" hidden="1">
          <a:extLst>
            <a:ext uri="{FF2B5EF4-FFF2-40B4-BE49-F238E27FC236}">
              <a16:creationId xmlns:a16="http://schemas.microsoft.com/office/drawing/2014/main" id="{00000000-0008-0000-1600-00008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5" name="Picture 1" hidden="1">
          <a:extLst>
            <a:ext uri="{FF2B5EF4-FFF2-40B4-BE49-F238E27FC236}">
              <a16:creationId xmlns:a16="http://schemas.microsoft.com/office/drawing/2014/main" id="{00000000-0008-0000-1600-00008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6" name="Picture 1" hidden="1">
          <a:extLst>
            <a:ext uri="{FF2B5EF4-FFF2-40B4-BE49-F238E27FC236}">
              <a16:creationId xmlns:a16="http://schemas.microsoft.com/office/drawing/2014/main" id="{00000000-0008-0000-1600-00008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7" name="Picture 1" hidden="1">
          <a:extLst>
            <a:ext uri="{FF2B5EF4-FFF2-40B4-BE49-F238E27FC236}">
              <a16:creationId xmlns:a16="http://schemas.microsoft.com/office/drawing/2014/main" id="{00000000-0008-0000-1600-00008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8" name="Picture 1" hidden="1">
          <a:extLst>
            <a:ext uri="{FF2B5EF4-FFF2-40B4-BE49-F238E27FC236}">
              <a16:creationId xmlns:a16="http://schemas.microsoft.com/office/drawing/2014/main" id="{00000000-0008-0000-1600-00008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399" name="Picture 1" hidden="1">
          <a:extLst>
            <a:ext uri="{FF2B5EF4-FFF2-40B4-BE49-F238E27FC236}">
              <a16:creationId xmlns:a16="http://schemas.microsoft.com/office/drawing/2014/main" id="{00000000-0008-0000-1600-00008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0" name="Picture 1" hidden="1">
          <a:extLst>
            <a:ext uri="{FF2B5EF4-FFF2-40B4-BE49-F238E27FC236}">
              <a16:creationId xmlns:a16="http://schemas.microsoft.com/office/drawing/2014/main" id="{00000000-0008-0000-1600-00009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1" name="Picture 1" hidden="1">
          <a:extLst>
            <a:ext uri="{FF2B5EF4-FFF2-40B4-BE49-F238E27FC236}">
              <a16:creationId xmlns:a16="http://schemas.microsoft.com/office/drawing/2014/main" id="{00000000-0008-0000-1600-00009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2" name="Picture 1" hidden="1">
          <a:extLst>
            <a:ext uri="{FF2B5EF4-FFF2-40B4-BE49-F238E27FC236}">
              <a16:creationId xmlns:a16="http://schemas.microsoft.com/office/drawing/2014/main" id="{00000000-0008-0000-1600-00009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3" name="Picture 1" hidden="1">
          <a:extLst>
            <a:ext uri="{FF2B5EF4-FFF2-40B4-BE49-F238E27FC236}">
              <a16:creationId xmlns:a16="http://schemas.microsoft.com/office/drawing/2014/main" id="{00000000-0008-0000-1600-00009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4" name="Picture 1" hidden="1">
          <a:extLst>
            <a:ext uri="{FF2B5EF4-FFF2-40B4-BE49-F238E27FC236}">
              <a16:creationId xmlns:a16="http://schemas.microsoft.com/office/drawing/2014/main" id="{00000000-0008-0000-1600-00009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5" name="Picture 1" hidden="1">
          <a:extLst>
            <a:ext uri="{FF2B5EF4-FFF2-40B4-BE49-F238E27FC236}">
              <a16:creationId xmlns:a16="http://schemas.microsoft.com/office/drawing/2014/main" id="{00000000-0008-0000-1600-00009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6" name="Picture 1" hidden="1">
          <a:extLst>
            <a:ext uri="{FF2B5EF4-FFF2-40B4-BE49-F238E27FC236}">
              <a16:creationId xmlns:a16="http://schemas.microsoft.com/office/drawing/2014/main" id="{00000000-0008-0000-1600-00009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7" name="Picture 1" hidden="1">
          <a:extLst>
            <a:ext uri="{FF2B5EF4-FFF2-40B4-BE49-F238E27FC236}">
              <a16:creationId xmlns:a16="http://schemas.microsoft.com/office/drawing/2014/main" id="{00000000-0008-0000-1600-00009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8" name="Picture 1" hidden="1">
          <a:extLst>
            <a:ext uri="{FF2B5EF4-FFF2-40B4-BE49-F238E27FC236}">
              <a16:creationId xmlns:a16="http://schemas.microsoft.com/office/drawing/2014/main" id="{00000000-0008-0000-1600-00009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09" name="Picture 1" hidden="1">
          <a:extLst>
            <a:ext uri="{FF2B5EF4-FFF2-40B4-BE49-F238E27FC236}">
              <a16:creationId xmlns:a16="http://schemas.microsoft.com/office/drawing/2014/main" id="{00000000-0008-0000-1600-00009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10" name="Picture 1" hidden="1">
          <a:extLst>
            <a:ext uri="{FF2B5EF4-FFF2-40B4-BE49-F238E27FC236}">
              <a16:creationId xmlns:a16="http://schemas.microsoft.com/office/drawing/2014/main" id="{00000000-0008-0000-1600-00009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11" name="Picture 1" hidden="1">
          <a:extLst>
            <a:ext uri="{FF2B5EF4-FFF2-40B4-BE49-F238E27FC236}">
              <a16:creationId xmlns:a16="http://schemas.microsoft.com/office/drawing/2014/main" id="{00000000-0008-0000-1600-00009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2" name="Picture 1" hidden="1">
          <a:extLst>
            <a:ext uri="{FF2B5EF4-FFF2-40B4-BE49-F238E27FC236}">
              <a16:creationId xmlns:a16="http://schemas.microsoft.com/office/drawing/2014/main" id="{00000000-0008-0000-1600-00009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3" name="Picture 1" hidden="1">
          <a:extLst>
            <a:ext uri="{FF2B5EF4-FFF2-40B4-BE49-F238E27FC236}">
              <a16:creationId xmlns:a16="http://schemas.microsoft.com/office/drawing/2014/main" id="{00000000-0008-0000-1600-00009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4" name="Picture 1" hidden="1">
          <a:extLst>
            <a:ext uri="{FF2B5EF4-FFF2-40B4-BE49-F238E27FC236}">
              <a16:creationId xmlns:a16="http://schemas.microsoft.com/office/drawing/2014/main" id="{00000000-0008-0000-1600-00009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5" name="Picture 1" hidden="1">
          <a:extLst>
            <a:ext uri="{FF2B5EF4-FFF2-40B4-BE49-F238E27FC236}">
              <a16:creationId xmlns:a16="http://schemas.microsoft.com/office/drawing/2014/main" id="{00000000-0008-0000-1600-00009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6" name="Picture 1" hidden="1">
          <a:extLst>
            <a:ext uri="{FF2B5EF4-FFF2-40B4-BE49-F238E27FC236}">
              <a16:creationId xmlns:a16="http://schemas.microsoft.com/office/drawing/2014/main" id="{00000000-0008-0000-1600-0000A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7" name="Picture 1" hidden="1">
          <a:extLst>
            <a:ext uri="{FF2B5EF4-FFF2-40B4-BE49-F238E27FC236}">
              <a16:creationId xmlns:a16="http://schemas.microsoft.com/office/drawing/2014/main" id="{00000000-0008-0000-1600-0000A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8" name="Picture 1" hidden="1">
          <a:extLst>
            <a:ext uri="{FF2B5EF4-FFF2-40B4-BE49-F238E27FC236}">
              <a16:creationId xmlns:a16="http://schemas.microsoft.com/office/drawing/2014/main" id="{00000000-0008-0000-1600-0000A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14</xdr:row>
      <xdr:rowOff>0</xdr:rowOff>
    </xdr:from>
    <xdr:ext cx="914400" cy="285750"/>
    <xdr:pic>
      <xdr:nvPicPr>
        <xdr:cNvPr id="419" name="Picture 1" hidden="1">
          <a:extLst>
            <a:ext uri="{FF2B5EF4-FFF2-40B4-BE49-F238E27FC236}">
              <a16:creationId xmlns:a16="http://schemas.microsoft.com/office/drawing/2014/main" id="{00000000-0008-0000-1600-0000A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6291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0" name="Picture 1" hidden="1">
          <a:extLst>
            <a:ext uri="{FF2B5EF4-FFF2-40B4-BE49-F238E27FC236}">
              <a16:creationId xmlns:a16="http://schemas.microsoft.com/office/drawing/2014/main" id="{00000000-0008-0000-1600-0000A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1" name="Picture 1" hidden="1">
          <a:extLst>
            <a:ext uri="{FF2B5EF4-FFF2-40B4-BE49-F238E27FC236}">
              <a16:creationId xmlns:a16="http://schemas.microsoft.com/office/drawing/2014/main" id="{00000000-0008-0000-1600-0000A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2" name="Picture 1" hidden="1">
          <a:extLst>
            <a:ext uri="{FF2B5EF4-FFF2-40B4-BE49-F238E27FC236}">
              <a16:creationId xmlns:a16="http://schemas.microsoft.com/office/drawing/2014/main" id="{00000000-0008-0000-1600-0000A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3" name="Picture 1" hidden="1">
          <a:extLst>
            <a:ext uri="{FF2B5EF4-FFF2-40B4-BE49-F238E27FC236}">
              <a16:creationId xmlns:a16="http://schemas.microsoft.com/office/drawing/2014/main" id="{00000000-0008-0000-1600-0000A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4" name="Picture 1" hidden="1">
          <a:extLst>
            <a:ext uri="{FF2B5EF4-FFF2-40B4-BE49-F238E27FC236}">
              <a16:creationId xmlns:a16="http://schemas.microsoft.com/office/drawing/2014/main" id="{00000000-0008-0000-1600-0000A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5" name="Picture 1" hidden="1">
          <a:extLst>
            <a:ext uri="{FF2B5EF4-FFF2-40B4-BE49-F238E27FC236}">
              <a16:creationId xmlns:a16="http://schemas.microsoft.com/office/drawing/2014/main" id="{00000000-0008-0000-1600-0000A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6" name="Picture 1" hidden="1">
          <a:extLst>
            <a:ext uri="{FF2B5EF4-FFF2-40B4-BE49-F238E27FC236}">
              <a16:creationId xmlns:a16="http://schemas.microsoft.com/office/drawing/2014/main" id="{00000000-0008-0000-1600-0000A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7" name="Picture 1" hidden="1">
          <a:extLst>
            <a:ext uri="{FF2B5EF4-FFF2-40B4-BE49-F238E27FC236}">
              <a16:creationId xmlns:a16="http://schemas.microsoft.com/office/drawing/2014/main" id="{00000000-0008-0000-1600-0000A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8" name="Picture 1" hidden="1">
          <a:extLst>
            <a:ext uri="{FF2B5EF4-FFF2-40B4-BE49-F238E27FC236}">
              <a16:creationId xmlns:a16="http://schemas.microsoft.com/office/drawing/2014/main" id="{00000000-0008-0000-1600-0000A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29" name="Picture 1" hidden="1">
          <a:extLst>
            <a:ext uri="{FF2B5EF4-FFF2-40B4-BE49-F238E27FC236}">
              <a16:creationId xmlns:a16="http://schemas.microsoft.com/office/drawing/2014/main" id="{00000000-0008-0000-1600-0000A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30" name="Picture 1" hidden="1">
          <a:extLst>
            <a:ext uri="{FF2B5EF4-FFF2-40B4-BE49-F238E27FC236}">
              <a16:creationId xmlns:a16="http://schemas.microsoft.com/office/drawing/2014/main" id="{00000000-0008-0000-1600-0000A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31" name="Picture 1" hidden="1">
          <a:extLst>
            <a:ext uri="{FF2B5EF4-FFF2-40B4-BE49-F238E27FC236}">
              <a16:creationId xmlns:a16="http://schemas.microsoft.com/office/drawing/2014/main" id="{00000000-0008-0000-1600-0000A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32" name="Picture 1" hidden="1">
          <a:extLst>
            <a:ext uri="{FF2B5EF4-FFF2-40B4-BE49-F238E27FC236}">
              <a16:creationId xmlns:a16="http://schemas.microsoft.com/office/drawing/2014/main" id="{00000000-0008-0000-1600-0000B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33" name="Picture 1" hidden="1">
          <a:extLst>
            <a:ext uri="{FF2B5EF4-FFF2-40B4-BE49-F238E27FC236}">
              <a16:creationId xmlns:a16="http://schemas.microsoft.com/office/drawing/2014/main" id="{00000000-0008-0000-1600-0000B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34" name="Picture 1" hidden="1">
          <a:extLst>
            <a:ext uri="{FF2B5EF4-FFF2-40B4-BE49-F238E27FC236}">
              <a16:creationId xmlns:a16="http://schemas.microsoft.com/office/drawing/2014/main" id="{00000000-0008-0000-1600-0000B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35" name="Picture 1" hidden="1">
          <a:extLst>
            <a:ext uri="{FF2B5EF4-FFF2-40B4-BE49-F238E27FC236}">
              <a16:creationId xmlns:a16="http://schemas.microsoft.com/office/drawing/2014/main" id="{00000000-0008-0000-1600-0000B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36" name="Picture 1" hidden="1">
          <a:extLst>
            <a:ext uri="{FF2B5EF4-FFF2-40B4-BE49-F238E27FC236}">
              <a16:creationId xmlns:a16="http://schemas.microsoft.com/office/drawing/2014/main" id="{00000000-0008-0000-1600-0000B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37" name="Picture 1" hidden="1">
          <a:extLst>
            <a:ext uri="{FF2B5EF4-FFF2-40B4-BE49-F238E27FC236}">
              <a16:creationId xmlns:a16="http://schemas.microsoft.com/office/drawing/2014/main" id="{00000000-0008-0000-1600-0000B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38" name="Picture 1" hidden="1">
          <a:extLst>
            <a:ext uri="{FF2B5EF4-FFF2-40B4-BE49-F238E27FC236}">
              <a16:creationId xmlns:a16="http://schemas.microsoft.com/office/drawing/2014/main" id="{00000000-0008-0000-1600-0000B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39" name="Picture 1" hidden="1">
          <a:extLst>
            <a:ext uri="{FF2B5EF4-FFF2-40B4-BE49-F238E27FC236}">
              <a16:creationId xmlns:a16="http://schemas.microsoft.com/office/drawing/2014/main" id="{00000000-0008-0000-1600-0000B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0" name="Picture 1" hidden="1">
          <a:extLst>
            <a:ext uri="{FF2B5EF4-FFF2-40B4-BE49-F238E27FC236}">
              <a16:creationId xmlns:a16="http://schemas.microsoft.com/office/drawing/2014/main" id="{00000000-0008-0000-1600-0000B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1" name="Picture 1" hidden="1">
          <a:extLst>
            <a:ext uri="{FF2B5EF4-FFF2-40B4-BE49-F238E27FC236}">
              <a16:creationId xmlns:a16="http://schemas.microsoft.com/office/drawing/2014/main" id="{00000000-0008-0000-1600-0000B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2" name="Picture 1" hidden="1">
          <a:extLst>
            <a:ext uri="{FF2B5EF4-FFF2-40B4-BE49-F238E27FC236}">
              <a16:creationId xmlns:a16="http://schemas.microsoft.com/office/drawing/2014/main" id="{00000000-0008-0000-1600-0000B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3" name="Picture 1" hidden="1">
          <a:extLst>
            <a:ext uri="{FF2B5EF4-FFF2-40B4-BE49-F238E27FC236}">
              <a16:creationId xmlns:a16="http://schemas.microsoft.com/office/drawing/2014/main" id="{00000000-0008-0000-1600-0000B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4" name="Picture 1" hidden="1">
          <a:extLst>
            <a:ext uri="{FF2B5EF4-FFF2-40B4-BE49-F238E27FC236}">
              <a16:creationId xmlns:a16="http://schemas.microsoft.com/office/drawing/2014/main" id="{00000000-0008-0000-1600-0000B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5" name="Picture 1" hidden="1">
          <a:extLst>
            <a:ext uri="{FF2B5EF4-FFF2-40B4-BE49-F238E27FC236}">
              <a16:creationId xmlns:a16="http://schemas.microsoft.com/office/drawing/2014/main" id="{00000000-0008-0000-1600-0000B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6" name="Picture 1" hidden="1">
          <a:extLst>
            <a:ext uri="{FF2B5EF4-FFF2-40B4-BE49-F238E27FC236}">
              <a16:creationId xmlns:a16="http://schemas.microsoft.com/office/drawing/2014/main" id="{00000000-0008-0000-1600-0000B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7" name="Picture 1" hidden="1">
          <a:extLst>
            <a:ext uri="{FF2B5EF4-FFF2-40B4-BE49-F238E27FC236}">
              <a16:creationId xmlns:a16="http://schemas.microsoft.com/office/drawing/2014/main" id="{00000000-0008-0000-1600-0000B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8" name="Picture 1" hidden="1">
          <a:extLst>
            <a:ext uri="{FF2B5EF4-FFF2-40B4-BE49-F238E27FC236}">
              <a16:creationId xmlns:a16="http://schemas.microsoft.com/office/drawing/2014/main" id="{00000000-0008-0000-1600-0000C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49" name="Picture 1" hidden="1">
          <a:extLst>
            <a:ext uri="{FF2B5EF4-FFF2-40B4-BE49-F238E27FC236}">
              <a16:creationId xmlns:a16="http://schemas.microsoft.com/office/drawing/2014/main" id="{00000000-0008-0000-1600-0000C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0" name="Picture 1" hidden="1">
          <a:extLst>
            <a:ext uri="{FF2B5EF4-FFF2-40B4-BE49-F238E27FC236}">
              <a16:creationId xmlns:a16="http://schemas.microsoft.com/office/drawing/2014/main" id="{00000000-0008-0000-1600-0000C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1" name="Picture 1" hidden="1">
          <a:extLst>
            <a:ext uri="{FF2B5EF4-FFF2-40B4-BE49-F238E27FC236}">
              <a16:creationId xmlns:a16="http://schemas.microsoft.com/office/drawing/2014/main" id="{00000000-0008-0000-1600-0000C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2" name="Picture 1" hidden="1">
          <a:extLst>
            <a:ext uri="{FF2B5EF4-FFF2-40B4-BE49-F238E27FC236}">
              <a16:creationId xmlns:a16="http://schemas.microsoft.com/office/drawing/2014/main" id="{00000000-0008-0000-1600-0000C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3" name="Picture 1" hidden="1">
          <a:extLst>
            <a:ext uri="{FF2B5EF4-FFF2-40B4-BE49-F238E27FC236}">
              <a16:creationId xmlns:a16="http://schemas.microsoft.com/office/drawing/2014/main" id="{00000000-0008-0000-1600-0000C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4" name="Picture 1" hidden="1">
          <a:extLst>
            <a:ext uri="{FF2B5EF4-FFF2-40B4-BE49-F238E27FC236}">
              <a16:creationId xmlns:a16="http://schemas.microsoft.com/office/drawing/2014/main" id="{00000000-0008-0000-1600-0000C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5" name="Picture 1" hidden="1">
          <a:extLst>
            <a:ext uri="{FF2B5EF4-FFF2-40B4-BE49-F238E27FC236}">
              <a16:creationId xmlns:a16="http://schemas.microsoft.com/office/drawing/2014/main" id="{00000000-0008-0000-1600-0000C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6" name="Picture 1" hidden="1">
          <a:extLst>
            <a:ext uri="{FF2B5EF4-FFF2-40B4-BE49-F238E27FC236}">
              <a16:creationId xmlns:a16="http://schemas.microsoft.com/office/drawing/2014/main" id="{00000000-0008-0000-1600-0000C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7" name="Picture 1" hidden="1">
          <a:extLst>
            <a:ext uri="{FF2B5EF4-FFF2-40B4-BE49-F238E27FC236}">
              <a16:creationId xmlns:a16="http://schemas.microsoft.com/office/drawing/2014/main" id="{00000000-0008-0000-1600-0000C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8" name="Picture 1" hidden="1">
          <a:extLst>
            <a:ext uri="{FF2B5EF4-FFF2-40B4-BE49-F238E27FC236}">
              <a16:creationId xmlns:a16="http://schemas.microsoft.com/office/drawing/2014/main" id="{00000000-0008-0000-1600-0000C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59" name="Picture 1" hidden="1">
          <a:extLst>
            <a:ext uri="{FF2B5EF4-FFF2-40B4-BE49-F238E27FC236}">
              <a16:creationId xmlns:a16="http://schemas.microsoft.com/office/drawing/2014/main" id="{00000000-0008-0000-1600-0000C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60" name="Picture 1" hidden="1">
          <a:extLst>
            <a:ext uri="{FF2B5EF4-FFF2-40B4-BE49-F238E27FC236}">
              <a16:creationId xmlns:a16="http://schemas.microsoft.com/office/drawing/2014/main" id="{00000000-0008-0000-1600-0000C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461" name="Picture 1" hidden="1">
          <a:extLst>
            <a:ext uri="{FF2B5EF4-FFF2-40B4-BE49-F238E27FC236}">
              <a16:creationId xmlns:a16="http://schemas.microsoft.com/office/drawing/2014/main" id="{00000000-0008-0000-1600-0000C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27</xdr:row>
      <xdr:rowOff>0</xdr:rowOff>
    </xdr:from>
    <xdr:ext cx="914400" cy="285750"/>
    <xdr:pic>
      <xdr:nvPicPr>
        <xdr:cNvPr id="462" name="Picture 1" hidden="1">
          <a:extLst>
            <a:ext uri="{FF2B5EF4-FFF2-40B4-BE49-F238E27FC236}">
              <a16:creationId xmlns:a16="http://schemas.microsoft.com/office/drawing/2014/main" id="{00000000-0008-0000-1600-0000C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3" name="Picture 1" hidden="1">
          <a:extLst>
            <a:ext uri="{FF2B5EF4-FFF2-40B4-BE49-F238E27FC236}">
              <a16:creationId xmlns:a16="http://schemas.microsoft.com/office/drawing/2014/main" id="{00000000-0008-0000-1600-0000C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4" name="Picture 1" hidden="1">
          <a:extLst>
            <a:ext uri="{FF2B5EF4-FFF2-40B4-BE49-F238E27FC236}">
              <a16:creationId xmlns:a16="http://schemas.microsoft.com/office/drawing/2014/main" id="{00000000-0008-0000-1600-0000D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5" name="Picture 1" hidden="1">
          <a:extLst>
            <a:ext uri="{FF2B5EF4-FFF2-40B4-BE49-F238E27FC236}">
              <a16:creationId xmlns:a16="http://schemas.microsoft.com/office/drawing/2014/main" id="{00000000-0008-0000-1600-0000D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6" name="Picture 1" hidden="1">
          <a:extLst>
            <a:ext uri="{FF2B5EF4-FFF2-40B4-BE49-F238E27FC236}">
              <a16:creationId xmlns:a16="http://schemas.microsoft.com/office/drawing/2014/main" id="{00000000-0008-0000-1600-0000D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7" name="Picture 1" hidden="1">
          <a:extLst>
            <a:ext uri="{FF2B5EF4-FFF2-40B4-BE49-F238E27FC236}">
              <a16:creationId xmlns:a16="http://schemas.microsoft.com/office/drawing/2014/main" id="{00000000-0008-0000-1600-0000D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8" name="Picture 1" hidden="1">
          <a:extLst>
            <a:ext uri="{FF2B5EF4-FFF2-40B4-BE49-F238E27FC236}">
              <a16:creationId xmlns:a16="http://schemas.microsoft.com/office/drawing/2014/main" id="{00000000-0008-0000-1600-0000D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69" name="Picture 1" hidden="1">
          <a:extLst>
            <a:ext uri="{FF2B5EF4-FFF2-40B4-BE49-F238E27FC236}">
              <a16:creationId xmlns:a16="http://schemas.microsoft.com/office/drawing/2014/main" id="{00000000-0008-0000-1600-0000D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0" name="Picture 1" hidden="1">
          <a:extLst>
            <a:ext uri="{FF2B5EF4-FFF2-40B4-BE49-F238E27FC236}">
              <a16:creationId xmlns:a16="http://schemas.microsoft.com/office/drawing/2014/main" id="{00000000-0008-0000-1600-0000D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1" name="Picture 1" hidden="1">
          <a:extLst>
            <a:ext uri="{FF2B5EF4-FFF2-40B4-BE49-F238E27FC236}">
              <a16:creationId xmlns:a16="http://schemas.microsoft.com/office/drawing/2014/main" id="{00000000-0008-0000-1600-0000D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2" name="Picture 1" hidden="1">
          <a:extLst>
            <a:ext uri="{FF2B5EF4-FFF2-40B4-BE49-F238E27FC236}">
              <a16:creationId xmlns:a16="http://schemas.microsoft.com/office/drawing/2014/main" id="{00000000-0008-0000-1600-0000D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3" name="Picture 1" hidden="1">
          <a:extLst>
            <a:ext uri="{FF2B5EF4-FFF2-40B4-BE49-F238E27FC236}">
              <a16:creationId xmlns:a16="http://schemas.microsoft.com/office/drawing/2014/main" id="{00000000-0008-0000-1600-0000D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4" name="Picture 1" hidden="1">
          <a:extLst>
            <a:ext uri="{FF2B5EF4-FFF2-40B4-BE49-F238E27FC236}">
              <a16:creationId xmlns:a16="http://schemas.microsoft.com/office/drawing/2014/main" id="{00000000-0008-0000-1600-0000D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5" name="Picture 1" hidden="1">
          <a:extLst>
            <a:ext uri="{FF2B5EF4-FFF2-40B4-BE49-F238E27FC236}">
              <a16:creationId xmlns:a16="http://schemas.microsoft.com/office/drawing/2014/main" id="{00000000-0008-0000-1600-0000D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6" name="Picture 1" hidden="1">
          <a:extLst>
            <a:ext uri="{FF2B5EF4-FFF2-40B4-BE49-F238E27FC236}">
              <a16:creationId xmlns:a16="http://schemas.microsoft.com/office/drawing/2014/main" id="{00000000-0008-0000-1600-0000D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7" name="Picture 1" hidden="1">
          <a:extLst>
            <a:ext uri="{FF2B5EF4-FFF2-40B4-BE49-F238E27FC236}">
              <a16:creationId xmlns:a16="http://schemas.microsoft.com/office/drawing/2014/main" id="{00000000-0008-0000-1600-0000D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8" name="Picture 1" hidden="1">
          <a:extLst>
            <a:ext uri="{FF2B5EF4-FFF2-40B4-BE49-F238E27FC236}">
              <a16:creationId xmlns:a16="http://schemas.microsoft.com/office/drawing/2014/main" id="{00000000-0008-0000-1600-0000D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79" name="Picture 1" hidden="1">
          <a:extLst>
            <a:ext uri="{FF2B5EF4-FFF2-40B4-BE49-F238E27FC236}">
              <a16:creationId xmlns:a16="http://schemas.microsoft.com/office/drawing/2014/main" id="{00000000-0008-0000-1600-0000D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0" name="Picture 1" hidden="1">
          <a:extLst>
            <a:ext uri="{FF2B5EF4-FFF2-40B4-BE49-F238E27FC236}">
              <a16:creationId xmlns:a16="http://schemas.microsoft.com/office/drawing/2014/main" id="{00000000-0008-0000-1600-0000E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1" name="Picture 1" hidden="1">
          <a:extLst>
            <a:ext uri="{FF2B5EF4-FFF2-40B4-BE49-F238E27FC236}">
              <a16:creationId xmlns:a16="http://schemas.microsoft.com/office/drawing/2014/main" id="{00000000-0008-0000-1600-0000E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2" name="Picture 1" hidden="1">
          <a:extLst>
            <a:ext uri="{FF2B5EF4-FFF2-40B4-BE49-F238E27FC236}">
              <a16:creationId xmlns:a16="http://schemas.microsoft.com/office/drawing/2014/main" id="{00000000-0008-0000-1600-0000E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3" name="Picture 1" hidden="1">
          <a:extLst>
            <a:ext uri="{FF2B5EF4-FFF2-40B4-BE49-F238E27FC236}">
              <a16:creationId xmlns:a16="http://schemas.microsoft.com/office/drawing/2014/main" id="{00000000-0008-0000-1600-0000E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4" name="Picture 1" hidden="1">
          <a:extLst>
            <a:ext uri="{FF2B5EF4-FFF2-40B4-BE49-F238E27FC236}">
              <a16:creationId xmlns:a16="http://schemas.microsoft.com/office/drawing/2014/main" id="{00000000-0008-0000-1600-0000E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5" name="Picture 1" hidden="1">
          <a:extLst>
            <a:ext uri="{FF2B5EF4-FFF2-40B4-BE49-F238E27FC236}">
              <a16:creationId xmlns:a16="http://schemas.microsoft.com/office/drawing/2014/main" id="{00000000-0008-0000-1600-0000E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6" name="Picture 1" hidden="1">
          <a:extLst>
            <a:ext uri="{FF2B5EF4-FFF2-40B4-BE49-F238E27FC236}">
              <a16:creationId xmlns:a16="http://schemas.microsoft.com/office/drawing/2014/main" id="{00000000-0008-0000-1600-0000E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7" name="Picture 1" hidden="1">
          <a:extLst>
            <a:ext uri="{FF2B5EF4-FFF2-40B4-BE49-F238E27FC236}">
              <a16:creationId xmlns:a16="http://schemas.microsoft.com/office/drawing/2014/main" id="{00000000-0008-0000-1600-0000E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8" name="Picture 1" hidden="1">
          <a:extLst>
            <a:ext uri="{FF2B5EF4-FFF2-40B4-BE49-F238E27FC236}">
              <a16:creationId xmlns:a16="http://schemas.microsoft.com/office/drawing/2014/main" id="{00000000-0008-0000-1600-0000E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89" name="Picture 1" hidden="1">
          <a:extLst>
            <a:ext uri="{FF2B5EF4-FFF2-40B4-BE49-F238E27FC236}">
              <a16:creationId xmlns:a16="http://schemas.microsoft.com/office/drawing/2014/main" id="{00000000-0008-0000-1600-0000E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490" name="Picture 1" hidden="1">
          <a:extLst>
            <a:ext uri="{FF2B5EF4-FFF2-40B4-BE49-F238E27FC236}">
              <a16:creationId xmlns:a16="http://schemas.microsoft.com/office/drawing/2014/main" id="{00000000-0008-0000-1600-0000E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086100"/>
          <a:ext cx="914400" cy="285750"/>
        </a:xfrm>
        <a:prstGeom prst="rect">
          <a:avLst/>
        </a:prstGeom>
        <a:noFill/>
        <a:ln w="9525">
          <a:miter lim="800000"/>
          <a:headEnd/>
          <a:tailEnd/>
        </a:ln>
      </xdr:spPr>
    </xdr:pic>
    <xdr:clientData/>
  </xdr:oneCellAnchor>
  <xdr:oneCellAnchor>
    <xdr:from>
      <xdr:col>2</xdr:col>
      <xdr:colOff>0</xdr:colOff>
      <xdr:row>46</xdr:row>
      <xdr:rowOff>0</xdr:rowOff>
    </xdr:from>
    <xdr:ext cx="914400" cy="285750"/>
    <xdr:pic>
      <xdr:nvPicPr>
        <xdr:cNvPr id="491" name="Picture 1" hidden="1">
          <a:extLst>
            <a:ext uri="{FF2B5EF4-FFF2-40B4-BE49-F238E27FC236}">
              <a16:creationId xmlns:a16="http://schemas.microsoft.com/office/drawing/2014/main" id="{00000000-0008-0000-1600-0000E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08610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2" name="Picture 1" hidden="1">
          <a:extLst>
            <a:ext uri="{FF2B5EF4-FFF2-40B4-BE49-F238E27FC236}">
              <a16:creationId xmlns:a16="http://schemas.microsoft.com/office/drawing/2014/main" id="{00000000-0008-0000-1600-0000E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3" name="Picture 1" hidden="1">
          <a:extLst>
            <a:ext uri="{FF2B5EF4-FFF2-40B4-BE49-F238E27FC236}">
              <a16:creationId xmlns:a16="http://schemas.microsoft.com/office/drawing/2014/main" id="{00000000-0008-0000-1600-0000E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4" name="Picture 1" hidden="1">
          <a:extLst>
            <a:ext uri="{FF2B5EF4-FFF2-40B4-BE49-F238E27FC236}">
              <a16:creationId xmlns:a16="http://schemas.microsoft.com/office/drawing/2014/main" id="{00000000-0008-0000-1600-0000E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5" name="Picture 1" hidden="1">
          <a:extLst>
            <a:ext uri="{FF2B5EF4-FFF2-40B4-BE49-F238E27FC236}">
              <a16:creationId xmlns:a16="http://schemas.microsoft.com/office/drawing/2014/main" id="{00000000-0008-0000-1600-0000E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6" name="Picture 1" hidden="1">
          <a:extLst>
            <a:ext uri="{FF2B5EF4-FFF2-40B4-BE49-F238E27FC236}">
              <a16:creationId xmlns:a16="http://schemas.microsoft.com/office/drawing/2014/main" id="{00000000-0008-0000-1600-0000F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7" name="Picture 1" hidden="1">
          <a:extLst>
            <a:ext uri="{FF2B5EF4-FFF2-40B4-BE49-F238E27FC236}">
              <a16:creationId xmlns:a16="http://schemas.microsoft.com/office/drawing/2014/main" id="{00000000-0008-0000-1600-0000F1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8" name="Picture 1" hidden="1">
          <a:extLst>
            <a:ext uri="{FF2B5EF4-FFF2-40B4-BE49-F238E27FC236}">
              <a16:creationId xmlns:a16="http://schemas.microsoft.com/office/drawing/2014/main" id="{00000000-0008-0000-1600-0000F2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499" name="Picture 1" hidden="1">
          <a:extLst>
            <a:ext uri="{FF2B5EF4-FFF2-40B4-BE49-F238E27FC236}">
              <a16:creationId xmlns:a16="http://schemas.microsoft.com/office/drawing/2014/main" id="{00000000-0008-0000-1600-0000F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00" name="Picture 1" hidden="1">
          <a:extLst>
            <a:ext uri="{FF2B5EF4-FFF2-40B4-BE49-F238E27FC236}">
              <a16:creationId xmlns:a16="http://schemas.microsoft.com/office/drawing/2014/main" id="{00000000-0008-0000-1600-0000F4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1" name="Picture 1" hidden="1">
          <a:extLst>
            <a:ext uri="{FF2B5EF4-FFF2-40B4-BE49-F238E27FC236}">
              <a16:creationId xmlns:a16="http://schemas.microsoft.com/office/drawing/2014/main" id="{00000000-0008-0000-1600-0000F5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2" name="Picture 1" hidden="1">
          <a:extLst>
            <a:ext uri="{FF2B5EF4-FFF2-40B4-BE49-F238E27FC236}">
              <a16:creationId xmlns:a16="http://schemas.microsoft.com/office/drawing/2014/main" id="{00000000-0008-0000-1600-0000F6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3" name="Picture 1" hidden="1">
          <a:extLst>
            <a:ext uri="{FF2B5EF4-FFF2-40B4-BE49-F238E27FC236}">
              <a16:creationId xmlns:a16="http://schemas.microsoft.com/office/drawing/2014/main" id="{00000000-0008-0000-1600-0000F7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4" name="Picture 1" hidden="1">
          <a:extLst>
            <a:ext uri="{FF2B5EF4-FFF2-40B4-BE49-F238E27FC236}">
              <a16:creationId xmlns:a16="http://schemas.microsoft.com/office/drawing/2014/main" id="{00000000-0008-0000-1600-0000F8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5" name="Picture 1" hidden="1">
          <a:extLst>
            <a:ext uri="{FF2B5EF4-FFF2-40B4-BE49-F238E27FC236}">
              <a16:creationId xmlns:a16="http://schemas.microsoft.com/office/drawing/2014/main" id="{00000000-0008-0000-1600-0000F9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6" name="Picture 1" hidden="1">
          <a:extLst>
            <a:ext uri="{FF2B5EF4-FFF2-40B4-BE49-F238E27FC236}">
              <a16:creationId xmlns:a16="http://schemas.microsoft.com/office/drawing/2014/main" id="{00000000-0008-0000-1600-0000FA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7" name="Picture 1" hidden="1">
          <a:extLst>
            <a:ext uri="{FF2B5EF4-FFF2-40B4-BE49-F238E27FC236}">
              <a16:creationId xmlns:a16="http://schemas.microsoft.com/office/drawing/2014/main" id="{00000000-0008-0000-1600-0000FB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36</xdr:row>
      <xdr:rowOff>0</xdr:rowOff>
    </xdr:from>
    <xdr:ext cx="914400" cy="285750"/>
    <xdr:pic>
      <xdr:nvPicPr>
        <xdr:cNvPr id="508" name="Picture 1" hidden="1">
          <a:extLst>
            <a:ext uri="{FF2B5EF4-FFF2-40B4-BE49-F238E27FC236}">
              <a16:creationId xmlns:a16="http://schemas.microsoft.com/office/drawing/2014/main" id="{00000000-0008-0000-1600-0000FC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80060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09" name="Picture 1" hidden="1">
          <a:extLst>
            <a:ext uri="{FF2B5EF4-FFF2-40B4-BE49-F238E27FC236}">
              <a16:creationId xmlns:a16="http://schemas.microsoft.com/office/drawing/2014/main" id="{00000000-0008-0000-1600-0000FD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0" name="Picture 1" hidden="1">
          <a:extLst>
            <a:ext uri="{FF2B5EF4-FFF2-40B4-BE49-F238E27FC236}">
              <a16:creationId xmlns:a16="http://schemas.microsoft.com/office/drawing/2014/main" id="{00000000-0008-0000-1600-0000FE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11" name="Picture 1" hidden="1">
          <a:extLst>
            <a:ext uri="{FF2B5EF4-FFF2-40B4-BE49-F238E27FC236}">
              <a16:creationId xmlns:a16="http://schemas.microsoft.com/office/drawing/2014/main" id="{00000000-0008-0000-1600-0000F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12" name="Picture 1" hidden="1">
          <a:extLst>
            <a:ext uri="{FF2B5EF4-FFF2-40B4-BE49-F238E27FC236}">
              <a16:creationId xmlns:a16="http://schemas.microsoft.com/office/drawing/2014/main" id="{00000000-0008-0000-1600-000000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13" name="Picture 1" hidden="1">
          <a:extLst>
            <a:ext uri="{FF2B5EF4-FFF2-40B4-BE49-F238E27FC236}">
              <a16:creationId xmlns:a16="http://schemas.microsoft.com/office/drawing/2014/main" id="{00000000-0008-0000-1600-000001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4" name="Picture 1" hidden="1">
          <a:extLst>
            <a:ext uri="{FF2B5EF4-FFF2-40B4-BE49-F238E27FC236}">
              <a16:creationId xmlns:a16="http://schemas.microsoft.com/office/drawing/2014/main" id="{00000000-0008-0000-1600-000002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5" name="Picture 1" hidden="1">
          <a:extLst>
            <a:ext uri="{FF2B5EF4-FFF2-40B4-BE49-F238E27FC236}">
              <a16:creationId xmlns:a16="http://schemas.microsoft.com/office/drawing/2014/main" id="{00000000-0008-0000-1600-000003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6" name="Picture 1" hidden="1">
          <a:extLst>
            <a:ext uri="{FF2B5EF4-FFF2-40B4-BE49-F238E27FC236}">
              <a16:creationId xmlns:a16="http://schemas.microsoft.com/office/drawing/2014/main" id="{00000000-0008-0000-1600-000004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7" name="Picture 1" hidden="1">
          <a:extLst>
            <a:ext uri="{FF2B5EF4-FFF2-40B4-BE49-F238E27FC236}">
              <a16:creationId xmlns:a16="http://schemas.microsoft.com/office/drawing/2014/main" id="{00000000-0008-0000-1600-000005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8" name="Picture 1" hidden="1">
          <a:extLst>
            <a:ext uri="{FF2B5EF4-FFF2-40B4-BE49-F238E27FC236}">
              <a16:creationId xmlns:a16="http://schemas.microsoft.com/office/drawing/2014/main" id="{00000000-0008-0000-1600-000006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19" name="Picture 1" hidden="1">
          <a:extLst>
            <a:ext uri="{FF2B5EF4-FFF2-40B4-BE49-F238E27FC236}">
              <a16:creationId xmlns:a16="http://schemas.microsoft.com/office/drawing/2014/main" id="{00000000-0008-0000-1600-000007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0" name="Picture 1" hidden="1">
          <a:extLst>
            <a:ext uri="{FF2B5EF4-FFF2-40B4-BE49-F238E27FC236}">
              <a16:creationId xmlns:a16="http://schemas.microsoft.com/office/drawing/2014/main" id="{00000000-0008-0000-1600-000008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1" name="Picture 1" hidden="1">
          <a:extLst>
            <a:ext uri="{FF2B5EF4-FFF2-40B4-BE49-F238E27FC236}">
              <a16:creationId xmlns:a16="http://schemas.microsoft.com/office/drawing/2014/main" id="{00000000-0008-0000-1600-000009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2" name="Picture 1" hidden="1">
          <a:extLst>
            <a:ext uri="{FF2B5EF4-FFF2-40B4-BE49-F238E27FC236}">
              <a16:creationId xmlns:a16="http://schemas.microsoft.com/office/drawing/2014/main" id="{00000000-0008-0000-1600-00000A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3" name="Picture 1" hidden="1">
          <a:extLst>
            <a:ext uri="{FF2B5EF4-FFF2-40B4-BE49-F238E27FC236}">
              <a16:creationId xmlns:a16="http://schemas.microsoft.com/office/drawing/2014/main" id="{00000000-0008-0000-1600-00000B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4" name="Picture 1" hidden="1">
          <a:extLst>
            <a:ext uri="{FF2B5EF4-FFF2-40B4-BE49-F238E27FC236}">
              <a16:creationId xmlns:a16="http://schemas.microsoft.com/office/drawing/2014/main" id="{00000000-0008-0000-1600-00000C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5" name="Picture 1" hidden="1">
          <a:extLst>
            <a:ext uri="{FF2B5EF4-FFF2-40B4-BE49-F238E27FC236}">
              <a16:creationId xmlns:a16="http://schemas.microsoft.com/office/drawing/2014/main" id="{00000000-0008-0000-1600-00000D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6" name="Picture 1" hidden="1">
          <a:extLst>
            <a:ext uri="{FF2B5EF4-FFF2-40B4-BE49-F238E27FC236}">
              <a16:creationId xmlns:a16="http://schemas.microsoft.com/office/drawing/2014/main" id="{00000000-0008-0000-1600-00000E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7" name="Picture 1" hidden="1">
          <a:extLst>
            <a:ext uri="{FF2B5EF4-FFF2-40B4-BE49-F238E27FC236}">
              <a16:creationId xmlns:a16="http://schemas.microsoft.com/office/drawing/2014/main" id="{00000000-0008-0000-1600-00000F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8" name="Picture 1" hidden="1">
          <a:extLst>
            <a:ext uri="{FF2B5EF4-FFF2-40B4-BE49-F238E27FC236}">
              <a16:creationId xmlns:a16="http://schemas.microsoft.com/office/drawing/2014/main" id="{00000000-0008-0000-1600-000010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29" name="Picture 1" hidden="1">
          <a:extLst>
            <a:ext uri="{FF2B5EF4-FFF2-40B4-BE49-F238E27FC236}">
              <a16:creationId xmlns:a16="http://schemas.microsoft.com/office/drawing/2014/main" id="{00000000-0008-0000-1600-000011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0" name="Picture 1" hidden="1">
          <a:extLst>
            <a:ext uri="{FF2B5EF4-FFF2-40B4-BE49-F238E27FC236}">
              <a16:creationId xmlns:a16="http://schemas.microsoft.com/office/drawing/2014/main" id="{00000000-0008-0000-1600-000012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1" name="Picture 1" hidden="1">
          <a:extLst>
            <a:ext uri="{FF2B5EF4-FFF2-40B4-BE49-F238E27FC236}">
              <a16:creationId xmlns:a16="http://schemas.microsoft.com/office/drawing/2014/main" id="{00000000-0008-0000-1600-000013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2" name="Picture 1" hidden="1">
          <a:extLst>
            <a:ext uri="{FF2B5EF4-FFF2-40B4-BE49-F238E27FC236}">
              <a16:creationId xmlns:a16="http://schemas.microsoft.com/office/drawing/2014/main" id="{00000000-0008-0000-1600-000014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3" name="Picture 1" hidden="1">
          <a:extLst>
            <a:ext uri="{FF2B5EF4-FFF2-40B4-BE49-F238E27FC236}">
              <a16:creationId xmlns:a16="http://schemas.microsoft.com/office/drawing/2014/main" id="{00000000-0008-0000-1600-000015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4" name="Picture 1" hidden="1">
          <a:extLst>
            <a:ext uri="{FF2B5EF4-FFF2-40B4-BE49-F238E27FC236}">
              <a16:creationId xmlns:a16="http://schemas.microsoft.com/office/drawing/2014/main" id="{00000000-0008-0000-1600-000016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5" name="Picture 1" hidden="1">
          <a:extLst>
            <a:ext uri="{FF2B5EF4-FFF2-40B4-BE49-F238E27FC236}">
              <a16:creationId xmlns:a16="http://schemas.microsoft.com/office/drawing/2014/main" id="{00000000-0008-0000-1600-000017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6" name="Picture 1" hidden="1">
          <a:extLst>
            <a:ext uri="{FF2B5EF4-FFF2-40B4-BE49-F238E27FC236}">
              <a16:creationId xmlns:a16="http://schemas.microsoft.com/office/drawing/2014/main" id="{00000000-0008-0000-1600-000018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7" name="Picture 1" hidden="1">
          <a:extLst>
            <a:ext uri="{FF2B5EF4-FFF2-40B4-BE49-F238E27FC236}">
              <a16:creationId xmlns:a16="http://schemas.microsoft.com/office/drawing/2014/main" id="{00000000-0008-0000-1600-000019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8" name="Picture 1" hidden="1">
          <a:extLst>
            <a:ext uri="{FF2B5EF4-FFF2-40B4-BE49-F238E27FC236}">
              <a16:creationId xmlns:a16="http://schemas.microsoft.com/office/drawing/2014/main" id="{00000000-0008-0000-1600-00001A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39" name="Picture 1" hidden="1">
          <a:extLst>
            <a:ext uri="{FF2B5EF4-FFF2-40B4-BE49-F238E27FC236}">
              <a16:creationId xmlns:a16="http://schemas.microsoft.com/office/drawing/2014/main" id="{00000000-0008-0000-1600-00001B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23</xdr:row>
      <xdr:rowOff>0</xdr:rowOff>
    </xdr:from>
    <xdr:ext cx="914400" cy="285750"/>
    <xdr:pic>
      <xdr:nvPicPr>
        <xdr:cNvPr id="540" name="Picture 1" hidden="1">
          <a:extLst>
            <a:ext uri="{FF2B5EF4-FFF2-40B4-BE49-F238E27FC236}">
              <a16:creationId xmlns:a16="http://schemas.microsoft.com/office/drawing/2014/main" id="{00000000-0008-0000-1600-00001C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1714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1" name="Picture 1" hidden="1">
          <a:extLst>
            <a:ext uri="{FF2B5EF4-FFF2-40B4-BE49-F238E27FC236}">
              <a16:creationId xmlns:a16="http://schemas.microsoft.com/office/drawing/2014/main" id="{00000000-0008-0000-1600-00001D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2" name="Picture 1" hidden="1">
          <a:extLst>
            <a:ext uri="{FF2B5EF4-FFF2-40B4-BE49-F238E27FC236}">
              <a16:creationId xmlns:a16="http://schemas.microsoft.com/office/drawing/2014/main" id="{00000000-0008-0000-1600-00001E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3" name="Picture 1" hidden="1">
          <a:extLst>
            <a:ext uri="{FF2B5EF4-FFF2-40B4-BE49-F238E27FC236}">
              <a16:creationId xmlns:a16="http://schemas.microsoft.com/office/drawing/2014/main" id="{00000000-0008-0000-1600-00001F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4" name="Picture 1" hidden="1">
          <a:extLst>
            <a:ext uri="{FF2B5EF4-FFF2-40B4-BE49-F238E27FC236}">
              <a16:creationId xmlns:a16="http://schemas.microsoft.com/office/drawing/2014/main" id="{00000000-0008-0000-1600-000020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5" name="Picture 1" hidden="1">
          <a:extLst>
            <a:ext uri="{FF2B5EF4-FFF2-40B4-BE49-F238E27FC236}">
              <a16:creationId xmlns:a16="http://schemas.microsoft.com/office/drawing/2014/main" id="{00000000-0008-0000-1600-000021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6" name="Picture 1" hidden="1">
          <a:extLst>
            <a:ext uri="{FF2B5EF4-FFF2-40B4-BE49-F238E27FC236}">
              <a16:creationId xmlns:a16="http://schemas.microsoft.com/office/drawing/2014/main" id="{00000000-0008-0000-1600-000022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7" name="Picture 1" hidden="1">
          <a:extLst>
            <a:ext uri="{FF2B5EF4-FFF2-40B4-BE49-F238E27FC236}">
              <a16:creationId xmlns:a16="http://schemas.microsoft.com/office/drawing/2014/main" id="{00000000-0008-0000-1600-000023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8" name="Picture 1" hidden="1">
          <a:extLst>
            <a:ext uri="{FF2B5EF4-FFF2-40B4-BE49-F238E27FC236}">
              <a16:creationId xmlns:a16="http://schemas.microsoft.com/office/drawing/2014/main" id="{00000000-0008-0000-1600-000024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49" name="Picture 1" hidden="1">
          <a:extLst>
            <a:ext uri="{FF2B5EF4-FFF2-40B4-BE49-F238E27FC236}">
              <a16:creationId xmlns:a16="http://schemas.microsoft.com/office/drawing/2014/main" id="{00000000-0008-0000-1600-000025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0" name="Picture 1" hidden="1">
          <a:extLst>
            <a:ext uri="{FF2B5EF4-FFF2-40B4-BE49-F238E27FC236}">
              <a16:creationId xmlns:a16="http://schemas.microsoft.com/office/drawing/2014/main" id="{00000000-0008-0000-1600-000026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1" name="Picture 1" hidden="1">
          <a:extLst>
            <a:ext uri="{FF2B5EF4-FFF2-40B4-BE49-F238E27FC236}">
              <a16:creationId xmlns:a16="http://schemas.microsoft.com/office/drawing/2014/main" id="{00000000-0008-0000-1600-000027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2" name="Picture 1" hidden="1">
          <a:extLst>
            <a:ext uri="{FF2B5EF4-FFF2-40B4-BE49-F238E27FC236}">
              <a16:creationId xmlns:a16="http://schemas.microsoft.com/office/drawing/2014/main" id="{00000000-0008-0000-1600-000028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3" name="Picture 1" hidden="1">
          <a:extLst>
            <a:ext uri="{FF2B5EF4-FFF2-40B4-BE49-F238E27FC236}">
              <a16:creationId xmlns:a16="http://schemas.microsoft.com/office/drawing/2014/main" id="{00000000-0008-0000-1600-000029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4" name="Picture 1" hidden="1">
          <a:extLst>
            <a:ext uri="{FF2B5EF4-FFF2-40B4-BE49-F238E27FC236}">
              <a16:creationId xmlns:a16="http://schemas.microsoft.com/office/drawing/2014/main" id="{00000000-0008-0000-1600-00002A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5" name="Picture 1" hidden="1">
          <a:extLst>
            <a:ext uri="{FF2B5EF4-FFF2-40B4-BE49-F238E27FC236}">
              <a16:creationId xmlns:a16="http://schemas.microsoft.com/office/drawing/2014/main" id="{00000000-0008-0000-1600-00002B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6" name="Picture 1" hidden="1">
          <a:extLst>
            <a:ext uri="{FF2B5EF4-FFF2-40B4-BE49-F238E27FC236}">
              <a16:creationId xmlns:a16="http://schemas.microsoft.com/office/drawing/2014/main" id="{00000000-0008-0000-1600-00002C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7" name="Picture 1" hidden="1">
          <a:extLst>
            <a:ext uri="{FF2B5EF4-FFF2-40B4-BE49-F238E27FC236}">
              <a16:creationId xmlns:a16="http://schemas.microsoft.com/office/drawing/2014/main" id="{00000000-0008-0000-1600-00002D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8" name="Picture 1" hidden="1">
          <a:extLst>
            <a:ext uri="{FF2B5EF4-FFF2-40B4-BE49-F238E27FC236}">
              <a16:creationId xmlns:a16="http://schemas.microsoft.com/office/drawing/2014/main" id="{00000000-0008-0000-1600-00002E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59" name="Picture 1" hidden="1">
          <a:extLst>
            <a:ext uri="{FF2B5EF4-FFF2-40B4-BE49-F238E27FC236}">
              <a16:creationId xmlns:a16="http://schemas.microsoft.com/office/drawing/2014/main" id="{00000000-0008-0000-1600-00002F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0" name="Picture 1" hidden="1">
          <a:extLst>
            <a:ext uri="{FF2B5EF4-FFF2-40B4-BE49-F238E27FC236}">
              <a16:creationId xmlns:a16="http://schemas.microsoft.com/office/drawing/2014/main" id="{00000000-0008-0000-1600-000030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1" name="Picture 1" hidden="1">
          <a:extLst>
            <a:ext uri="{FF2B5EF4-FFF2-40B4-BE49-F238E27FC236}">
              <a16:creationId xmlns:a16="http://schemas.microsoft.com/office/drawing/2014/main" id="{00000000-0008-0000-1600-000031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2" name="Picture 1" hidden="1">
          <a:extLst>
            <a:ext uri="{FF2B5EF4-FFF2-40B4-BE49-F238E27FC236}">
              <a16:creationId xmlns:a16="http://schemas.microsoft.com/office/drawing/2014/main" id="{00000000-0008-0000-1600-000032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3" name="Picture 1" hidden="1">
          <a:extLst>
            <a:ext uri="{FF2B5EF4-FFF2-40B4-BE49-F238E27FC236}">
              <a16:creationId xmlns:a16="http://schemas.microsoft.com/office/drawing/2014/main" id="{00000000-0008-0000-1600-000033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4" name="Picture 1" hidden="1">
          <a:extLst>
            <a:ext uri="{FF2B5EF4-FFF2-40B4-BE49-F238E27FC236}">
              <a16:creationId xmlns:a16="http://schemas.microsoft.com/office/drawing/2014/main" id="{00000000-0008-0000-1600-000034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5" name="Picture 1" hidden="1">
          <a:extLst>
            <a:ext uri="{FF2B5EF4-FFF2-40B4-BE49-F238E27FC236}">
              <a16:creationId xmlns:a16="http://schemas.microsoft.com/office/drawing/2014/main" id="{00000000-0008-0000-1600-000035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6" name="Picture 1" hidden="1">
          <a:extLst>
            <a:ext uri="{FF2B5EF4-FFF2-40B4-BE49-F238E27FC236}">
              <a16:creationId xmlns:a16="http://schemas.microsoft.com/office/drawing/2014/main" id="{00000000-0008-0000-1600-000036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15</xdr:row>
      <xdr:rowOff>0</xdr:rowOff>
    </xdr:from>
    <xdr:ext cx="914400" cy="285750"/>
    <xdr:pic>
      <xdr:nvPicPr>
        <xdr:cNvPr id="567" name="Picture 1" hidden="1">
          <a:extLst>
            <a:ext uri="{FF2B5EF4-FFF2-40B4-BE49-F238E27FC236}">
              <a16:creationId xmlns:a16="http://schemas.microsoft.com/office/drawing/2014/main" id="{00000000-0008-0000-1600-000037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394335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68" name="Picture 1" hidden="1">
          <a:extLst>
            <a:ext uri="{FF2B5EF4-FFF2-40B4-BE49-F238E27FC236}">
              <a16:creationId xmlns:a16="http://schemas.microsoft.com/office/drawing/2014/main" id="{00000000-0008-0000-1600-000038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69" name="Picture 1" hidden="1">
          <a:extLst>
            <a:ext uri="{FF2B5EF4-FFF2-40B4-BE49-F238E27FC236}">
              <a16:creationId xmlns:a16="http://schemas.microsoft.com/office/drawing/2014/main" id="{00000000-0008-0000-1600-000039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0" name="Picture 1" hidden="1">
          <a:extLst>
            <a:ext uri="{FF2B5EF4-FFF2-40B4-BE49-F238E27FC236}">
              <a16:creationId xmlns:a16="http://schemas.microsoft.com/office/drawing/2014/main" id="{00000000-0008-0000-1600-00003A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1" name="Picture 1" hidden="1">
          <a:extLst>
            <a:ext uri="{FF2B5EF4-FFF2-40B4-BE49-F238E27FC236}">
              <a16:creationId xmlns:a16="http://schemas.microsoft.com/office/drawing/2014/main" id="{00000000-0008-0000-1600-00003B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2" name="Picture 1" hidden="1">
          <a:extLst>
            <a:ext uri="{FF2B5EF4-FFF2-40B4-BE49-F238E27FC236}">
              <a16:creationId xmlns:a16="http://schemas.microsoft.com/office/drawing/2014/main" id="{00000000-0008-0000-1600-00003C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3" name="Picture 1" hidden="1">
          <a:extLst>
            <a:ext uri="{FF2B5EF4-FFF2-40B4-BE49-F238E27FC236}">
              <a16:creationId xmlns:a16="http://schemas.microsoft.com/office/drawing/2014/main" id="{00000000-0008-0000-1600-00003D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4" name="Picture 1" hidden="1">
          <a:extLst>
            <a:ext uri="{FF2B5EF4-FFF2-40B4-BE49-F238E27FC236}">
              <a16:creationId xmlns:a16="http://schemas.microsoft.com/office/drawing/2014/main" id="{00000000-0008-0000-1600-00003E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oneCellAnchor>
    <xdr:from>
      <xdr:col>2</xdr:col>
      <xdr:colOff>0</xdr:colOff>
      <xdr:row>16</xdr:row>
      <xdr:rowOff>0</xdr:rowOff>
    </xdr:from>
    <xdr:ext cx="914400" cy="285750"/>
    <xdr:pic>
      <xdr:nvPicPr>
        <xdr:cNvPr id="575" name="Picture 1" hidden="1">
          <a:extLst>
            <a:ext uri="{FF2B5EF4-FFF2-40B4-BE49-F238E27FC236}">
              <a16:creationId xmlns:a16="http://schemas.microsoft.com/office/drawing/2014/main" id="{00000000-0008-0000-1600-00003F02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30850" y="4457700"/>
          <a:ext cx="914400" cy="285750"/>
        </a:xfrm>
        <a:prstGeom prst="rect">
          <a:avLst/>
        </a:prstGeom>
        <a:noFill/>
        <a:ln w="9525">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123825</xdr:rowOff>
    </xdr:to>
    <xdr:pic>
      <xdr:nvPicPr>
        <xdr:cNvPr id="2" name="Imagen 1" descr="Bandera de Provincia de San José">
          <a:hlinkClick xmlns:r="http://schemas.openxmlformats.org/officeDocument/2006/relationships" r:id="rId1" tooltip="Bandera de Provincia de San José"/>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33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190500</xdr:colOff>
      <xdr:row>2</xdr:row>
      <xdr:rowOff>114300</xdr:rowOff>
    </xdr:to>
    <xdr:pic>
      <xdr:nvPicPr>
        <xdr:cNvPr id="3" name="Imagen 2" descr="Bandera de Cantón de San José">
          <a:hlinkClick xmlns:r="http://schemas.openxmlformats.org/officeDocument/2006/relationships" r:id="rId3" tooltip="Bandera de Cantón de San José"/>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3333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190500</xdr:colOff>
      <xdr:row>13</xdr:row>
      <xdr:rowOff>114300</xdr:rowOff>
    </xdr:to>
    <xdr:pic>
      <xdr:nvPicPr>
        <xdr:cNvPr id="4" name="Imagen 3" descr="Bandera de Cantón de Escazú">
          <a:hlinkClick xmlns:r="http://schemas.openxmlformats.org/officeDocument/2006/relationships" r:id="rId5" tooltip="Bandera de Cantón de Escazú"/>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30194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190500</xdr:colOff>
      <xdr:row>16</xdr:row>
      <xdr:rowOff>114300</xdr:rowOff>
    </xdr:to>
    <xdr:pic>
      <xdr:nvPicPr>
        <xdr:cNvPr id="5" name="Imagen 4" descr="Bandera de Cantón de Desamparados">
          <a:hlinkClick xmlns:r="http://schemas.openxmlformats.org/officeDocument/2006/relationships" r:id="rId7" tooltip="Bandera de Cantón de Desamparados"/>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0" y="35909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190500</xdr:colOff>
      <xdr:row>29</xdr:row>
      <xdr:rowOff>114300</xdr:rowOff>
    </xdr:to>
    <xdr:pic>
      <xdr:nvPicPr>
        <xdr:cNvPr id="6" name="Imagen 5" descr="Bandera de Cantón de Puriscal">
          <a:hlinkClick xmlns:r="http://schemas.openxmlformats.org/officeDocument/2006/relationships" r:id="rId9" tooltip="Bandera de Cantón de Puriscal"/>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67818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190500</xdr:colOff>
      <xdr:row>38</xdr:row>
      <xdr:rowOff>114300</xdr:rowOff>
    </xdr:to>
    <xdr:pic>
      <xdr:nvPicPr>
        <xdr:cNvPr id="7" name="Imagen 6" descr="Bandera de Cantón de Tarrazú">
          <a:hlinkClick xmlns:r="http://schemas.openxmlformats.org/officeDocument/2006/relationships" r:id="rId11" tooltip="Bandera de Cantón de Tarrazú"/>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87820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190500</xdr:colOff>
      <xdr:row>41</xdr:row>
      <xdr:rowOff>114300</xdr:rowOff>
    </xdr:to>
    <xdr:pic>
      <xdr:nvPicPr>
        <xdr:cNvPr id="8" name="Imagen 7" descr="Bandera de Cantón de Aserrí">
          <a:hlinkClick xmlns:r="http://schemas.openxmlformats.org/officeDocument/2006/relationships" r:id="rId13" tooltip="Bandera de Cantón de Aserrí"/>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93535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190500</xdr:colOff>
      <xdr:row>48</xdr:row>
      <xdr:rowOff>123825</xdr:rowOff>
    </xdr:to>
    <xdr:pic>
      <xdr:nvPicPr>
        <xdr:cNvPr id="9" name="Imagen 8" descr="Bandera de Cantón de Mora">
          <a:hlinkClick xmlns:r="http://schemas.openxmlformats.org/officeDocument/2006/relationships" r:id="rId15" tooltip="Bandera de Cantón de Mora"/>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108299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190500</xdr:colOff>
      <xdr:row>55</xdr:row>
      <xdr:rowOff>123825</xdr:rowOff>
    </xdr:to>
    <xdr:pic>
      <xdr:nvPicPr>
        <xdr:cNvPr id="10" name="Imagen 9" descr="Bandera de Cantón de Goicoechea">
          <a:hlinkClick xmlns:r="http://schemas.openxmlformats.org/officeDocument/2006/relationships" r:id="rId17" tooltip="Bandera de Cantón de Goicoechea"/>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2000" y="123063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190500</xdr:colOff>
      <xdr:row>62</xdr:row>
      <xdr:rowOff>114300</xdr:rowOff>
    </xdr:to>
    <xdr:pic>
      <xdr:nvPicPr>
        <xdr:cNvPr id="11" name="Imagen 10" descr="Bandera de Cantón de Santa Ana (Costa Rica)">
          <a:hlinkClick xmlns:r="http://schemas.openxmlformats.org/officeDocument/2006/relationships" r:id="rId19" tooltip="Bandera de Cantón de Santa Ana (Costa Rica)"/>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0" y="142113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190500</xdr:colOff>
      <xdr:row>68</xdr:row>
      <xdr:rowOff>114300</xdr:rowOff>
    </xdr:to>
    <xdr:pic>
      <xdr:nvPicPr>
        <xdr:cNvPr id="12" name="Imagen 11" descr="Bandera de Cantón de Alajuelita">
          <a:hlinkClick xmlns:r="http://schemas.openxmlformats.org/officeDocument/2006/relationships" r:id="rId21" tooltip="Bandera de Cantón de Alajuelita"/>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2000" y="153543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190500</xdr:colOff>
      <xdr:row>73</xdr:row>
      <xdr:rowOff>114300</xdr:rowOff>
    </xdr:to>
    <xdr:pic>
      <xdr:nvPicPr>
        <xdr:cNvPr id="13" name="Imagen 12" descr="Bandera de Cantón de Vázquez de Coronado">
          <a:hlinkClick xmlns:r="http://schemas.openxmlformats.org/officeDocument/2006/relationships" r:id="rId23" tooltip="Bandera de Cantón de Vázquez de Coronado"/>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0" y="164496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190500</xdr:colOff>
      <xdr:row>78</xdr:row>
      <xdr:rowOff>123825</xdr:rowOff>
    </xdr:to>
    <xdr:pic>
      <xdr:nvPicPr>
        <xdr:cNvPr id="14" name="Imagen 13" descr="Bandera de Cantón de Acosta">
          <a:hlinkClick xmlns:r="http://schemas.openxmlformats.org/officeDocument/2006/relationships" r:id="rId25" tooltip="Bandera de Cantón de Acosta"/>
          <a:extLst>
            <a:ext uri="{FF2B5EF4-FFF2-40B4-BE49-F238E27FC236}">
              <a16:creationId xmlns:a16="http://schemas.microsoft.com/office/drawing/2014/main" id="{00000000-0008-0000-1700-00000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2000" y="177069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190500</xdr:colOff>
      <xdr:row>83</xdr:row>
      <xdr:rowOff>114300</xdr:rowOff>
    </xdr:to>
    <xdr:pic>
      <xdr:nvPicPr>
        <xdr:cNvPr id="15" name="Imagen 14" descr="Bandera de Cantón de Tibás">
          <a:hlinkClick xmlns:r="http://schemas.openxmlformats.org/officeDocument/2006/relationships" r:id="rId27" tooltip="Bandera de Cantón de Tibás"/>
          <a:extLst>
            <a:ext uri="{FF2B5EF4-FFF2-40B4-BE49-F238E27FC236}">
              <a16:creationId xmlns:a16="http://schemas.microsoft.com/office/drawing/2014/main" id="{00000000-0008-0000-1700-00000F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2000" y="186594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190500</xdr:colOff>
      <xdr:row>88</xdr:row>
      <xdr:rowOff>114300</xdr:rowOff>
    </xdr:to>
    <xdr:pic>
      <xdr:nvPicPr>
        <xdr:cNvPr id="16" name="Imagen 15" descr="Bandera de Cantón de Moravia">
          <a:hlinkClick xmlns:r="http://schemas.openxmlformats.org/officeDocument/2006/relationships" r:id="rId29" tooltip="Bandera de Cantón de Moravia"/>
          <a:extLst>
            <a:ext uri="{FF2B5EF4-FFF2-40B4-BE49-F238E27FC236}">
              <a16:creationId xmlns:a16="http://schemas.microsoft.com/office/drawing/2014/main" id="{00000000-0008-0000-1700-000010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2000" y="198977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190500</xdr:colOff>
      <xdr:row>91</xdr:row>
      <xdr:rowOff>114300</xdr:rowOff>
    </xdr:to>
    <xdr:pic>
      <xdr:nvPicPr>
        <xdr:cNvPr id="17" name="Imagen 16" descr="Bandera de Cantón de Montes de Oca">
          <a:hlinkClick xmlns:r="http://schemas.openxmlformats.org/officeDocument/2006/relationships" r:id="rId31" tooltip="Bandera de Cantón de Montes de Oca"/>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2000" y="206121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190500</xdr:colOff>
      <xdr:row>95</xdr:row>
      <xdr:rowOff>114300</xdr:rowOff>
    </xdr:to>
    <xdr:pic>
      <xdr:nvPicPr>
        <xdr:cNvPr id="18" name="Imagen 17" descr="Bandera de Cantón de Turrubares">
          <a:hlinkClick xmlns:r="http://schemas.openxmlformats.org/officeDocument/2006/relationships" r:id="rId33" tooltip="Bandera de Cantón de Turrubares"/>
          <a:extLst>
            <a:ext uri="{FF2B5EF4-FFF2-40B4-BE49-F238E27FC236}">
              <a16:creationId xmlns:a16="http://schemas.microsoft.com/office/drawing/2014/main" id="{00000000-0008-0000-1700-000012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000" y="213741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190500</xdr:colOff>
      <xdr:row>100</xdr:row>
      <xdr:rowOff>123825</xdr:rowOff>
    </xdr:to>
    <xdr:pic>
      <xdr:nvPicPr>
        <xdr:cNvPr id="19" name="Imagen 18" descr="Bandera de Cantón de Dota">
          <a:hlinkClick xmlns:r="http://schemas.openxmlformats.org/officeDocument/2006/relationships" r:id="rId35" tooltip="Bandera de Cantón de Dota"/>
          <a:extLst>
            <a:ext uri="{FF2B5EF4-FFF2-40B4-BE49-F238E27FC236}">
              <a16:creationId xmlns:a16="http://schemas.microsoft.com/office/drawing/2014/main" id="{00000000-0008-0000-1700-000013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2000" y="224694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190500</xdr:colOff>
      <xdr:row>103</xdr:row>
      <xdr:rowOff>114300</xdr:rowOff>
    </xdr:to>
    <xdr:pic>
      <xdr:nvPicPr>
        <xdr:cNvPr id="20" name="Imagen 19" descr="Bandera de Cantón de Curridabat">
          <a:hlinkClick xmlns:r="http://schemas.openxmlformats.org/officeDocument/2006/relationships" r:id="rId37" tooltip="Bandera de Cantón de Curridabat"/>
          <a:extLst>
            <a:ext uri="{FF2B5EF4-FFF2-40B4-BE49-F238E27FC236}">
              <a16:creationId xmlns:a16="http://schemas.microsoft.com/office/drawing/2014/main" id="{00000000-0008-0000-1700-000014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2000" y="230409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107</xdr:row>
      <xdr:rowOff>0</xdr:rowOff>
    </xdr:from>
    <xdr:to>
      <xdr:col>1</xdr:col>
      <xdr:colOff>190500</xdr:colOff>
      <xdr:row>107</xdr:row>
      <xdr:rowOff>114300</xdr:rowOff>
    </xdr:to>
    <xdr:pic>
      <xdr:nvPicPr>
        <xdr:cNvPr id="21" name="Imagen 20" descr="Bandera de Cantón de Pérez Zeledón">
          <a:hlinkClick xmlns:r="http://schemas.openxmlformats.org/officeDocument/2006/relationships" r:id="rId39" tooltip="Bandera de Cantón de Pérez Zeledón"/>
          <a:extLst>
            <a:ext uri="{FF2B5EF4-FFF2-40B4-BE49-F238E27FC236}">
              <a16:creationId xmlns:a16="http://schemas.microsoft.com/office/drawing/2014/main" id="{00000000-0008-0000-1700-000015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238029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119</xdr:row>
      <xdr:rowOff>0</xdr:rowOff>
    </xdr:from>
    <xdr:to>
      <xdr:col>1</xdr:col>
      <xdr:colOff>190500</xdr:colOff>
      <xdr:row>119</xdr:row>
      <xdr:rowOff>123825</xdr:rowOff>
    </xdr:to>
    <xdr:pic>
      <xdr:nvPicPr>
        <xdr:cNvPr id="22" name="Imagen 21" descr="Bandera de Cantón de León Cortés Castro">
          <a:hlinkClick xmlns:r="http://schemas.openxmlformats.org/officeDocument/2006/relationships" r:id="rId41" tooltip="Bandera de Cantón de León Cortés Castro"/>
          <a:extLst>
            <a:ext uri="{FF2B5EF4-FFF2-40B4-BE49-F238E27FC236}">
              <a16:creationId xmlns:a16="http://schemas.microsoft.com/office/drawing/2014/main" id="{00000000-0008-0000-1700-000016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 y="26536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190500</xdr:colOff>
      <xdr:row>125</xdr:row>
      <xdr:rowOff>123825</xdr:rowOff>
    </xdr:to>
    <xdr:pic>
      <xdr:nvPicPr>
        <xdr:cNvPr id="23" name="Imagen 22" descr="Bandera de Provincia de Alajuela">
          <a:hlinkClick xmlns:r="http://schemas.openxmlformats.org/officeDocument/2006/relationships" r:id="rId43" tooltip="Bandera de Provincia de Alajuela"/>
          <a:extLst>
            <a:ext uri="{FF2B5EF4-FFF2-40B4-BE49-F238E27FC236}">
              <a16:creationId xmlns:a16="http://schemas.microsoft.com/office/drawing/2014/main" id="{00000000-0008-0000-1700-000017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0" y="27679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190500</xdr:colOff>
      <xdr:row>125</xdr:row>
      <xdr:rowOff>123825</xdr:rowOff>
    </xdr:to>
    <xdr:pic>
      <xdr:nvPicPr>
        <xdr:cNvPr id="24" name="Imagen 23" descr="Bandera de Cantón de Alajuela">
          <a:hlinkClick xmlns:r="http://schemas.openxmlformats.org/officeDocument/2006/relationships" r:id="rId43" tooltip="Bandera de Cantón de Alajuela"/>
          <a:extLst>
            <a:ext uri="{FF2B5EF4-FFF2-40B4-BE49-F238E27FC236}">
              <a16:creationId xmlns:a16="http://schemas.microsoft.com/office/drawing/2014/main" id="{00000000-0008-0000-1700-000018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276796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1</xdr:col>
      <xdr:colOff>190500</xdr:colOff>
      <xdr:row>139</xdr:row>
      <xdr:rowOff>114300</xdr:rowOff>
    </xdr:to>
    <xdr:pic>
      <xdr:nvPicPr>
        <xdr:cNvPr id="25" name="Imagen 24" descr="Bandera de Cantón de San Ramón">
          <a:hlinkClick xmlns:r="http://schemas.openxmlformats.org/officeDocument/2006/relationships" r:id="rId45" tooltip="Bandera de Cantón de San Ramón"/>
          <a:extLst>
            <a:ext uri="{FF2B5EF4-FFF2-40B4-BE49-F238E27FC236}">
              <a16:creationId xmlns:a16="http://schemas.microsoft.com/office/drawing/2014/main" id="{00000000-0008-0000-1700-000019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30632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153</xdr:row>
      <xdr:rowOff>0</xdr:rowOff>
    </xdr:from>
    <xdr:to>
      <xdr:col>1</xdr:col>
      <xdr:colOff>190500</xdr:colOff>
      <xdr:row>153</xdr:row>
      <xdr:rowOff>114300</xdr:rowOff>
    </xdr:to>
    <xdr:pic>
      <xdr:nvPicPr>
        <xdr:cNvPr id="26" name="Imagen 25" descr="Bandera de Cantón de Grecia">
          <a:hlinkClick xmlns:r="http://schemas.openxmlformats.org/officeDocument/2006/relationships" r:id="rId47" tooltip="Bandera de Cantón de Grecia"/>
          <a:extLst>
            <a:ext uri="{FF2B5EF4-FFF2-40B4-BE49-F238E27FC236}">
              <a16:creationId xmlns:a16="http://schemas.microsoft.com/office/drawing/2014/main" id="{00000000-0008-0000-1700-00001A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62000" y="337280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160</xdr:row>
      <xdr:rowOff>0</xdr:rowOff>
    </xdr:from>
    <xdr:to>
      <xdr:col>1</xdr:col>
      <xdr:colOff>190500</xdr:colOff>
      <xdr:row>160</xdr:row>
      <xdr:rowOff>114300</xdr:rowOff>
    </xdr:to>
    <xdr:pic>
      <xdr:nvPicPr>
        <xdr:cNvPr id="27" name="Imagen 26" descr="Bandera de Cantón de San Mateo">
          <a:hlinkClick xmlns:r="http://schemas.openxmlformats.org/officeDocument/2006/relationships" r:id="rId49" tooltip="Bandera de Cantón de San Mateo"/>
          <a:extLst>
            <a:ext uri="{FF2B5EF4-FFF2-40B4-BE49-F238E27FC236}">
              <a16:creationId xmlns:a16="http://schemas.microsoft.com/office/drawing/2014/main" id="{00000000-0008-0000-1700-00001B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2000" y="35204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164</xdr:row>
      <xdr:rowOff>0</xdr:rowOff>
    </xdr:from>
    <xdr:to>
      <xdr:col>1</xdr:col>
      <xdr:colOff>190500</xdr:colOff>
      <xdr:row>164</xdr:row>
      <xdr:rowOff>114300</xdr:rowOff>
    </xdr:to>
    <xdr:pic>
      <xdr:nvPicPr>
        <xdr:cNvPr id="28" name="Imagen 27" descr="Bandera de Cantón de Atenas">
          <a:hlinkClick xmlns:r="http://schemas.openxmlformats.org/officeDocument/2006/relationships" r:id="rId51" tooltip="Bandera de Cantón de Atenas"/>
          <a:extLst>
            <a:ext uri="{FF2B5EF4-FFF2-40B4-BE49-F238E27FC236}">
              <a16:creationId xmlns:a16="http://schemas.microsoft.com/office/drawing/2014/main" id="{00000000-0008-0000-1700-00001C00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2000" y="35966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172</xdr:row>
      <xdr:rowOff>0</xdr:rowOff>
    </xdr:from>
    <xdr:to>
      <xdr:col>1</xdr:col>
      <xdr:colOff>190500</xdr:colOff>
      <xdr:row>172</xdr:row>
      <xdr:rowOff>114300</xdr:rowOff>
    </xdr:to>
    <xdr:pic>
      <xdr:nvPicPr>
        <xdr:cNvPr id="29" name="Imagen 28" descr="Bandera de Cantón de Naranjo">
          <a:hlinkClick xmlns:r="http://schemas.openxmlformats.org/officeDocument/2006/relationships" r:id="rId53" tooltip="Bandera de Cantón de Naranjo"/>
          <a:extLst>
            <a:ext uri="{FF2B5EF4-FFF2-40B4-BE49-F238E27FC236}">
              <a16:creationId xmlns:a16="http://schemas.microsoft.com/office/drawing/2014/main" id="{00000000-0008-0000-1700-00001D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2000" y="37633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180</xdr:row>
      <xdr:rowOff>0</xdr:rowOff>
    </xdr:from>
    <xdr:to>
      <xdr:col>1</xdr:col>
      <xdr:colOff>190500</xdr:colOff>
      <xdr:row>180</xdr:row>
      <xdr:rowOff>95250</xdr:rowOff>
    </xdr:to>
    <xdr:pic>
      <xdr:nvPicPr>
        <xdr:cNvPr id="30" name="Imagen 29" descr="Bandera de Cantón de Palmares">
          <a:hlinkClick xmlns:r="http://schemas.openxmlformats.org/officeDocument/2006/relationships" r:id="rId55" tooltip="Bandera de Cantón de Palmares"/>
          <a:extLst>
            <a:ext uri="{FF2B5EF4-FFF2-40B4-BE49-F238E27FC236}">
              <a16:creationId xmlns:a16="http://schemas.microsoft.com/office/drawing/2014/main" id="{00000000-0008-0000-1700-00001E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3930015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187</xdr:row>
      <xdr:rowOff>0</xdr:rowOff>
    </xdr:from>
    <xdr:to>
      <xdr:col>1</xdr:col>
      <xdr:colOff>190500</xdr:colOff>
      <xdr:row>187</xdr:row>
      <xdr:rowOff>114300</xdr:rowOff>
    </xdr:to>
    <xdr:pic>
      <xdr:nvPicPr>
        <xdr:cNvPr id="31" name="Imagen 30" descr="Bandera de Cantón de Poás">
          <a:hlinkClick xmlns:r="http://schemas.openxmlformats.org/officeDocument/2006/relationships" r:id="rId57" tooltip="Bandera de Cantón de Poás"/>
          <a:extLst>
            <a:ext uri="{FF2B5EF4-FFF2-40B4-BE49-F238E27FC236}">
              <a16:creationId xmlns:a16="http://schemas.microsoft.com/office/drawing/2014/main" id="{00000000-0008-0000-1700-00001F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62000" y="40776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192</xdr:row>
      <xdr:rowOff>0</xdr:rowOff>
    </xdr:from>
    <xdr:to>
      <xdr:col>1</xdr:col>
      <xdr:colOff>190500</xdr:colOff>
      <xdr:row>192</xdr:row>
      <xdr:rowOff>114300</xdr:rowOff>
    </xdr:to>
    <xdr:pic>
      <xdr:nvPicPr>
        <xdr:cNvPr id="32" name="Imagen 31" descr="Bandera de Cantón de Orotina">
          <a:hlinkClick xmlns:r="http://schemas.openxmlformats.org/officeDocument/2006/relationships" r:id="rId59" tooltip="Bandera de Cantón de Orotina"/>
          <a:extLst>
            <a:ext uri="{FF2B5EF4-FFF2-40B4-BE49-F238E27FC236}">
              <a16:creationId xmlns:a16="http://schemas.microsoft.com/office/drawing/2014/main" id="{00000000-0008-0000-1700-000020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2000" y="41871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197</xdr:row>
      <xdr:rowOff>0</xdr:rowOff>
    </xdr:from>
    <xdr:to>
      <xdr:col>1</xdr:col>
      <xdr:colOff>190500</xdr:colOff>
      <xdr:row>197</xdr:row>
      <xdr:rowOff>114300</xdr:rowOff>
    </xdr:to>
    <xdr:pic>
      <xdr:nvPicPr>
        <xdr:cNvPr id="33" name="Imagen 32" descr="Bandera de Cantón de San Carlos">
          <a:hlinkClick xmlns:r="http://schemas.openxmlformats.org/officeDocument/2006/relationships" r:id="rId61" tooltip="Bandera de Cantón de San Carlos"/>
          <a:extLst>
            <a:ext uri="{FF2B5EF4-FFF2-40B4-BE49-F238E27FC236}">
              <a16:creationId xmlns:a16="http://schemas.microsoft.com/office/drawing/2014/main" id="{00000000-0008-0000-1700-00002100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62000" y="42967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210</xdr:row>
      <xdr:rowOff>0</xdr:rowOff>
    </xdr:from>
    <xdr:to>
      <xdr:col>1</xdr:col>
      <xdr:colOff>190500</xdr:colOff>
      <xdr:row>210</xdr:row>
      <xdr:rowOff>114300</xdr:rowOff>
    </xdr:to>
    <xdr:pic>
      <xdr:nvPicPr>
        <xdr:cNvPr id="34" name="Imagen 33" descr="Bandera de Cantón de Zarcero">
          <a:hlinkClick xmlns:r="http://schemas.openxmlformats.org/officeDocument/2006/relationships" r:id="rId63" tooltip="Bandera de Cantón de Zarcero"/>
          <a:extLst>
            <a:ext uri="{FF2B5EF4-FFF2-40B4-BE49-F238E27FC236}">
              <a16:creationId xmlns:a16="http://schemas.microsoft.com/office/drawing/2014/main" id="{00000000-0008-0000-1700-00002200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2000" y="45586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217</xdr:row>
      <xdr:rowOff>0</xdr:rowOff>
    </xdr:from>
    <xdr:to>
      <xdr:col>1</xdr:col>
      <xdr:colOff>190500</xdr:colOff>
      <xdr:row>217</xdr:row>
      <xdr:rowOff>114300</xdr:rowOff>
    </xdr:to>
    <xdr:pic>
      <xdr:nvPicPr>
        <xdr:cNvPr id="35" name="Imagen 34" descr="Bandera de Cantón de Sarchí">
          <a:hlinkClick xmlns:r="http://schemas.openxmlformats.org/officeDocument/2006/relationships" r:id="rId65" tooltip="Bandera de Cantón de Sarchí"/>
          <a:extLst>
            <a:ext uri="{FF2B5EF4-FFF2-40B4-BE49-F238E27FC236}">
              <a16:creationId xmlns:a16="http://schemas.microsoft.com/office/drawing/2014/main" id="{00000000-0008-0000-1700-00002300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469201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222</xdr:row>
      <xdr:rowOff>0</xdr:rowOff>
    </xdr:from>
    <xdr:to>
      <xdr:col>1</xdr:col>
      <xdr:colOff>190500</xdr:colOff>
      <xdr:row>222</xdr:row>
      <xdr:rowOff>114300</xdr:rowOff>
    </xdr:to>
    <xdr:pic>
      <xdr:nvPicPr>
        <xdr:cNvPr id="36" name="Imagen 35" descr="Bandera de Cantón de Upala">
          <a:hlinkClick xmlns:r="http://schemas.openxmlformats.org/officeDocument/2006/relationships" r:id="rId67" tooltip="Bandera de Cantón de Upala"/>
          <a:extLst>
            <a:ext uri="{FF2B5EF4-FFF2-40B4-BE49-F238E27FC236}">
              <a16:creationId xmlns:a16="http://schemas.microsoft.com/office/drawing/2014/main" id="{00000000-0008-0000-1700-00002400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762000" y="48015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0</xdr:rowOff>
    </xdr:from>
    <xdr:to>
      <xdr:col>1</xdr:col>
      <xdr:colOff>190500</xdr:colOff>
      <xdr:row>230</xdr:row>
      <xdr:rowOff>114300</xdr:rowOff>
    </xdr:to>
    <xdr:pic>
      <xdr:nvPicPr>
        <xdr:cNvPr id="37" name="Imagen 36" descr="Bandera de Cantón de Los Chiles">
          <a:hlinkClick xmlns:r="http://schemas.openxmlformats.org/officeDocument/2006/relationships" r:id="rId69" tooltip="Bandera de Cantón de Los Chiles"/>
          <a:extLst>
            <a:ext uri="{FF2B5EF4-FFF2-40B4-BE49-F238E27FC236}">
              <a16:creationId xmlns:a16="http://schemas.microsoft.com/office/drawing/2014/main" id="{00000000-0008-0000-1700-00002500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62000" y="49682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234</xdr:row>
      <xdr:rowOff>0</xdr:rowOff>
    </xdr:from>
    <xdr:to>
      <xdr:col>1</xdr:col>
      <xdr:colOff>190500</xdr:colOff>
      <xdr:row>234</xdr:row>
      <xdr:rowOff>114300</xdr:rowOff>
    </xdr:to>
    <xdr:pic>
      <xdr:nvPicPr>
        <xdr:cNvPr id="38" name="Imagen 37" descr="Bandera de Cantón de Guatuso">
          <a:hlinkClick xmlns:r="http://schemas.openxmlformats.org/officeDocument/2006/relationships" r:id="rId71" tooltip="Bandera de Cantón de Guatuso"/>
          <a:extLst>
            <a:ext uri="{FF2B5EF4-FFF2-40B4-BE49-F238E27FC236}">
              <a16:creationId xmlns:a16="http://schemas.microsoft.com/office/drawing/2014/main" id="{00000000-0008-0000-1700-00002600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762000" y="50444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238</xdr:row>
      <xdr:rowOff>0</xdr:rowOff>
    </xdr:from>
    <xdr:to>
      <xdr:col>1</xdr:col>
      <xdr:colOff>190500</xdr:colOff>
      <xdr:row>238</xdr:row>
      <xdr:rowOff>114300</xdr:rowOff>
    </xdr:to>
    <xdr:pic>
      <xdr:nvPicPr>
        <xdr:cNvPr id="39" name="Imagen 38" descr="Bandera de Cantón de Río Cuarto">
          <a:hlinkClick xmlns:r="http://schemas.openxmlformats.org/officeDocument/2006/relationships" r:id="rId73" tooltip="Bandera de Cantón de Río Cuarto"/>
          <a:extLst>
            <a:ext uri="{FF2B5EF4-FFF2-40B4-BE49-F238E27FC236}">
              <a16:creationId xmlns:a16="http://schemas.microsoft.com/office/drawing/2014/main" id="{00000000-0008-0000-1700-00002700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62000" y="51206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241</xdr:row>
      <xdr:rowOff>0</xdr:rowOff>
    </xdr:from>
    <xdr:to>
      <xdr:col>0</xdr:col>
      <xdr:colOff>190500</xdr:colOff>
      <xdr:row>241</xdr:row>
      <xdr:rowOff>123825</xdr:rowOff>
    </xdr:to>
    <xdr:pic>
      <xdr:nvPicPr>
        <xdr:cNvPr id="40" name="Imagen 39" descr="Bandera de Provincia de Cartago">
          <a:hlinkClick xmlns:r="http://schemas.openxmlformats.org/officeDocument/2006/relationships" r:id="rId75" tooltip="Bandera de Provincia de Cartago"/>
          <a:extLst>
            <a:ext uri="{FF2B5EF4-FFF2-40B4-BE49-F238E27FC236}">
              <a16:creationId xmlns:a16="http://schemas.microsoft.com/office/drawing/2014/main" id="{00000000-0008-0000-1700-00002800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51777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241</xdr:row>
      <xdr:rowOff>0</xdr:rowOff>
    </xdr:from>
    <xdr:to>
      <xdr:col>1</xdr:col>
      <xdr:colOff>190500</xdr:colOff>
      <xdr:row>241</xdr:row>
      <xdr:rowOff>123825</xdr:rowOff>
    </xdr:to>
    <xdr:pic>
      <xdr:nvPicPr>
        <xdr:cNvPr id="41" name="Imagen 40" descr="Bandera de Cantón de Cartago">
          <a:hlinkClick xmlns:r="http://schemas.openxmlformats.org/officeDocument/2006/relationships" r:id="rId77" tooltip="Bandera de Cantón de Cartago"/>
          <a:extLst>
            <a:ext uri="{FF2B5EF4-FFF2-40B4-BE49-F238E27FC236}">
              <a16:creationId xmlns:a16="http://schemas.microsoft.com/office/drawing/2014/main" id="{00000000-0008-0000-1700-00002900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762000" y="517779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252</xdr:row>
      <xdr:rowOff>0</xdr:rowOff>
    </xdr:from>
    <xdr:to>
      <xdr:col>1</xdr:col>
      <xdr:colOff>190500</xdr:colOff>
      <xdr:row>252</xdr:row>
      <xdr:rowOff>114300</xdr:rowOff>
    </xdr:to>
    <xdr:pic>
      <xdr:nvPicPr>
        <xdr:cNvPr id="42" name="Imagen 41" descr="Bandera de Cantón de Paraíso">
          <a:hlinkClick xmlns:r="http://schemas.openxmlformats.org/officeDocument/2006/relationships" r:id="rId79" tooltip="Bandera de Cantón de Paraíso"/>
          <a:extLst>
            <a:ext uri="{FF2B5EF4-FFF2-40B4-BE49-F238E27FC236}">
              <a16:creationId xmlns:a16="http://schemas.microsoft.com/office/drawing/2014/main" id="{00000000-0008-0000-1700-00002A00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762000" y="54444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258</xdr:row>
      <xdr:rowOff>0</xdr:rowOff>
    </xdr:from>
    <xdr:to>
      <xdr:col>1</xdr:col>
      <xdr:colOff>190500</xdr:colOff>
      <xdr:row>258</xdr:row>
      <xdr:rowOff>114300</xdr:rowOff>
    </xdr:to>
    <xdr:pic>
      <xdr:nvPicPr>
        <xdr:cNvPr id="43" name="Imagen 42" descr="Bandera de Cantón de La Unión">
          <a:hlinkClick xmlns:r="http://schemas.openxmlformats.org/officeDocument/2006/relationships" r:id="rId81" tooltip="Bandera de Cantón de La Unión"/>
          <a:extLst>
            <a:ext uri="{FF2B5EF4-FFF2-40B4-BE49-F238E27FC236}">
              <a16:creationId xmlns:a16="http://schemas.microsoft.com/office/drawing/2014/main" id="{00000000-0008-0000-1700-00002B00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762000" y="55730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266</xdr:row>
      <xdr:rowOff>0</xdr:rowOff>
    </xdr:from>
    <xdr:to>
      <xdr:col>1</xdr:col>
      <xdr:colOff>190500</xdr:colOff>
      <xdr:row>266</xdr:row>
      <xdr:rowOff>114300</xdr:rowOff>
    </xdr:to>
    <xdr:pic>
      <xdr:nvPicPr>
        <xdr:cNvPr id="44" name="Imagen 43" descr="Bandera de Cantón de Jiménez">
          <a:hlinkClick xmlns:r="http://schemas.openxmlformats.org/officeDocument/2006/relationships" r:id="rId83" tooltip="Bandera de Cantón de Jiménez"/>
          <a:extLst>
            <a:ext uri="{FF2B5EF4-FFF2-40B4-BE49-F238E27FC236}">
              <a16:creationId xmlns:a16="http://schemas.microsoft.com/office/drawing/2014/main" id="{00000000-0008-0000-1700-00002C00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762000" y="57397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270</xdr:row>
      <xdr:rowOff>0</xdr:rowOff>
    </xdr:from>
    <xdr:to>
      <xdr:col>1</xdr:col>
      <xdr:colOff>190500</xdr:colOff>
      <xdr:row>270</xdr:row>
      <xdr:rowOff>114300</xdr:rowOff>
    </xdr:to>
    <xdr:pic>
      <xdr:nvPicPr>
        <xdr:cNvPr id="45" name="Imagen 44" descr="Bandera de Cantón de Turrialba">
          <a:hlinkClick xmlns:r="http://schemas.openxmlformats.org/officeDocument/2006/relationships" r:id="rId85" tooltip="Bandera de Cantón de Turrialba"/>
          <a:extLst>
            <a:ext uri="{FF2B5EF4-FFF2-40B4-BE49-F238E27FC236}">
              <a16:creationId xmlns:a16="http://schemas.microsoft.com/office/drawing/2014/main" id="{00000000-0008-0000-1700-00002D00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62000" y="58159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282</xdr:row>
      <xdr:rowOff>0</xdr:rowOff>
    </xdr:from>
    <xdr:to>
      <xdr:col>1</xdr:col>
      <xdr:colOff>190500</xdr:colOff>
      <xdr:row>282</xdr:row>
      <xdr:rowOff>123825</xdr:rowOff>
    </xdr:to>
    <xdr:pic>
      <xdr:nvPicPr>
        <xdr:cNvPr id="46" name="Imagen 45" descr="Bandera de Cantón de Alvarado">
          <a:hlinkClick xmlns:r="http://schemas.openxmlformats.org/officeDocument/2006/relationships" r:id="rId87" tooltip="Bandera de Cantón de Alvarado"/>
          <a:extLst>
            <a:ext uri="{FF2B5EF4-FFF2-40B4-BE49-F238E27FC236}">
              <a16:creationId xmlns:a16="http://schemas.microsoft.com/office/drawing/2014/main" id="{00000000-0008-0000-1700-00002E00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62000" y="6058852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285</xdr:row>
      <xdr:rowOff>0</xdr:rowOff>
    </xdr:from>
    <xdr:to>
      <xdr:col>1</xdr:col>
      <xdr:colOff>190500</xdr:colOff>
      <xdr:row>285</xdr:row>
      <xdr:rowOff>114300</xdr:rowOff>
    </xdr:to>
    <xdr:pic>
      <xdr:nvPicPr>
        <xdr:cNvPr id="47" name="Imagen 46" descr="Bandera de Cantón de Oreamuno">
          <a:hlinkClick xmlns:r="http://schemas.openxmlformats.org/officeDocument/2006/relationships" r:id="rId89" tooltip="Bandera de Cantón de Oreamuno"/>
          <a:extLst>
            <a:ext uri="{FF2B5EF4-FFF2-40B4-BE49-F238E27FC236}">
              <a16:creationId xmlns:a16="http://schemas.microsoft.com/office/drawing/2014/main" id="{00000000-0008-0000-1700-00002F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762000" y="611600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290</xdr:row>
      <xdr:rowOff>0</xdr:rowOff>
    </xdr:from>
    <xdr:to>
      <xdr:col>1</xdr:col>
      <xdr:colOff>190500</xdr:colOff>
      <xdr:row>290</xdr:row>
      <xdr:rowOff>114300</xdr:rowOff>
    </xdr:to>
    <xdr:pic>
      <xdr:nvPicPr>
        <xdr:cNvPr id="48" name="Imagen 47" descr="Bandera de Cantón de El Guarco">
          <a:hlinkClick xmlns:r="http://schemas.openxmlformats.org/officeDocument/2006/relationships" r:id="rId91" tooltip="Bandera de Cantón de El Guarco"/>
          <a:extLst>
            <a:ext uri="{FF2B5EF4-FFF2-40B4-BE49-F238E27FC236}">
              <a16:creationId xmlns:a16="http://schemas.microsoft.com/office/drawing/2014/main" id="{00000000-0008-0000-1700-000030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762000" y="62255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294</xdr:row>
      <xdr:rowOff>0</xdr:rowOff>
    </xdr:from>
    <xdr:to>
      <xdr:col>0</xdr:col>
      <xdr:colOff>190500</xdr:colOff>
      <xdr:row>294</xdr:row>
      <xdr:rowOff>104775</xdr:rowOff>
    </xdr:to>
    <xdr:pic>
      <xdr:nvPicPr>
        <xdr:cNvPr id="49" name="Imagen 48" descr="Bandera de Provincia de Heredia">
          <a:hlinkClick xmlns:r="http://schemas.openxmlformats.org/officeDocument/2006/relationships" r:id="rId93" tooltip="Bandera de Provincia de Heredia"/>
          <a:extLst>
            <a:ext uri="{FF2B5EF4-FFF2-40B4-BE49-F238E27FC236}">
              <a16:creationId xmlns:a16="http://schemas.microsoft.com/office/drawing/2014/main" id="{00000000-0008-0000-1700-000031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0" y="631602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294</xdr:row>
      <xdr:rowOff>0</xdr:rowOff>
    </xdr:from>
    <xdr:to>
      <xdr:col>1</xdr:col>
      <xdr:colOff>190500</xdr:colOff>
      <xdr:row>294</xdr:row>
      <xdr:rowOff>114300</xdr:rowOff>
    </xdr:to>
    <xdr:pic>
      <xdr:nvPicPr>
        <xdr:cNvPr id="50" name="Imagen 49" descr="Bandera de Cantón de Heredia">
          <a:hlinkClick xmlns:r="http://schemas.openxmlformats.org/officeDocument/2006/relationships" r:id="rId95" tooltip="Bandera de Cantón de Heredia"/>
          <a:extLst>
            <a:ext uri="{FF2B5EF4-FFF2-40B4-BE49-F238E27FC236}">
              <a16:creationId xmlns:a16="http://schemas.microsoft.com/office/drawing/2014/main" id="{00000000-0008-0000-1700-000032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762000" y="63160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299</xdr:row>
      <xdr:rowOff>0</xdr:rowOff>
    </xdr:from>
    <xdr:to>
      <xdr:col>1</xdr:col>
      <xdr:colOff>190500</xdr:colOff>
      <xdr:row>299</xdr:row>
      <xdr:rowOff>114300</xdr:rowOff>
    </xdr:to>
    <xdr:pic>
      <xdr:nvPicPr>
        <xdr:cNvPr id="51" name="Imagen 50" descr="Bandera de Cantón de Barva">
          <a:hlinkClick xmlns:r="http://schemas.openxmlformats.org/officeDocument/2006/relationships" r:id="rId97" tooltip="Bandera de Cantón de Barva"/>
          <a:extLst>
            <a:ext uri="{FF2B5EF4-FFF2-40B4-BE49-F238E27FC236}">
              <a16:creationId xmlns:a16="http://schemas.microsoft.com/office/drawing/2014/main" id="{00000000-0008-0000-1700-000033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62000" y="64255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305</xdr:row>
      <xdr:rowOff>0</xdr:rowOff>
    </xdr:from>
    <xdr:to>
      <xdr:col>1</xdr:col>
      <xdr:colOff>190500</xdr:colOff>
      <xdr:row>305</xdr:row>
      <xdr:rowOff>114300</xdr:rowOff>
    </xdr:to>
    <xdr:pic>
      <xdr:nvPicPr>
        <xdr:cNvPr id="52" name="Imagen 51" descr="Bandera de Cantón de Santo Domingo (Costa Rica)">
          <a:hlinkClick xmlns:r="http://schemas.openxmlformats.org/officeDocument/2006/relationships" r:id="rId99" tooltip="Bandera de Cantón de Santo Domingo (Costa Rica)"/>
          <a:extLst>
            <a:ext uri="{FF2B5EF4-FFF2-40B4-BE49-F238E27FC236}">
              <a16:creationId xmlns:a16="http://schemas.microsoft.com/office/drawing/2014/main" id="{00000000-0008-0000-1700-000034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762000" y="65541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xdr:col>
      <xdr:colOff>190500</xdr:colOff>
      <xdr:row>313</xdr:row>
      <xdr:rowOff>114300</xdr:rowOff>
    </xdr:to>
    <xdr:pic>
      <xdr:nvPicPr>
        <xdr:cNvPr id="53" name="Imagen 52" descr="Bandera de Cantón de Santa Bárbara">
          <a:hlinkClick xmlns:r="http://schemas.openxmlformats.org/officeDocument/2006/relationships" r:id="rId101" tooltip="Bandera de Cantón de Santa Bárbara"/>
          <a:extLst>
            <a:ext uri="{FF2B5EF4-FFF2-40B4-BE49-F238E27FC236}">
              <a16:creationId xmlns:a16="http://schemas.microsoft.com/office/drawing/2014/main" id="{00000000-0008-0000-1700-000035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62000" y="67351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319</xdr:row>
      <xdr:rowOff>0</xdr:rowOff>
    </xdr:from>
    <xdr:to>
      <xdr:col>1</xdr:col>
      <xdr:colOff>190500</xdr:colOff>
      <xdr:row>319</xdr:row>
      <xdr:rowOff>114300</xdr:rowOff>
    </xdr:to>
    <xdr:pic>
      <xdr:nvPicPr>
        <xdr:cNvPr id="54" name="Imagen 53" descr="Bandera de Cantón de San Rafael">
          <a:hlinkClick xmlns:r="http://schemas.openxmlformats.org/officeDocument/2006/relationships" r:id="rId103" tooltip="Bandera de Cantón de San Rafael"/>
          <a:extLst>
            <a:ext uri="{FF2B5EF4-FFF2-40B4-BE49-F238E27FC236}">
              <a16:creationId xmlns:a16="http://schemas.microsoft.com/office/drawing/2014/main" id="{00000000-0008-0000-1700-000036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762000" y="687800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324</xdr:row>
      <xdr:rowOff>0</xdr:rowOff>
    </xdr:from>
    <xdr:to>
      <xdr:col>1</xdr:col>
      <xdr:colOff>190500</xdr:colOff>
      <xdr:row>324</xdr:row>
      <xdr:rowOff>114300</xdr:rowOff>
    </xdr:to>
    <xdr:pic>
      <xdr:nvPicPr>
        <xdr:cNvPr id="55" name="Imagen 54" descr="Bandera de Cantón de San Isidro">
          <a:hlinkClick xmlns:r="http://schemas.openxmlformats.org/officeDocument/2006/relationships" r:id="rId105" tooltip="Bandera de Cantón de San Isidro"/>
          <a:extLst>
            <a:ext uri="{FF2B5EF4-FFF2-40B4-BE49-F238E27FC236}">
              <a16:creationId xmlns:a16="http://schemas.microsoft.com/office/drawing/2014/main" id="{00000000-0008-0000-1700-000037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762000" y="69875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328</xdr:row>
      <xdr:rowOff>0</xdr:rowOff>
    </xdr:from>
    <xdr:to>
      <xdr:col>1</xdr:col>
      <xdr:colOff>190500</xdr:colOff>
      <xdr:row>328</xdr:row>
      <xdr:rowOff>133350</xdr:rowOff>
    </xdr:to>
    <xdr:pic>
      <xdr:nvPicPr>
        <xdr:cNvPr id="56" name="Imagen 55" descr="Bandera de Cantón de Belén">
          <a:hlinkClick xmlns:r="http://schemas.openxmlformats.org/officeDocument/2006/relationships" r:id="rId107" tooltip="Bandera de Cantón de Belén"/>
          <a:extLst>
            <a:ext uri="{FF2B5EF4-FFF2-40B4-BE49-F238E27FC236}">
              <a16:creationId xmlns:a16="http://schemas.microsoft.com/office/drawing/2014/main" id="{00000000-0008-0000-1700-000038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762000" y="70780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331</xdr:row>
      <xdr:rowOff>0</xdr:rowOff>
    </xdr:from>
    <xdr:to>
      <xdr:col>1</xdr:col>
      <xdr:colOff>190500</xdr:colOff>
      <xdr:row>331</xdr:row>
      <xdr:rowOff>114300</xdr:rowOff>
    </xdr:to>
    <xdr:pic>
      <xdr:nvPicPr>
        <xdr:cNvPr id="57" name="Imagen 56" descr="Bandera de Cantón de Flores">
          <a:hlinkClick xmlns:r="http://schemas.openxmlformats.org/officeDocument/2006/relationships" r:id="rId109" tooltip="Bandera de Cantón de Flores"/>
          <a:extLst>
            <a:ext uri="{FF2B5EF4-FFF2-40B4-BE49-F238E27FC236}">
              <a16:creationId xmlns:a16="http://schemas.microsoft.com/office/drawing/2014/main" id="{00000000-0008-0000-1700-000039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762000" y="71351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334</xdr:row>
      <xdr:rowOff>0</xdr:rowOff>
    </xdr:from>
    <xdr:to>
      <xdr:col>1</xdr:col>
      <xdr:colOff>190500</xdr:colOff>
      <xdr:row>334</xdr:row>
      <xdr:rowOff>114300</xdr:rowOff>
    </xdr:to>
    <xdr:pic>
      <xdr:nvPicPr>
        <xdr:cNvPr id="58" name="Imagen 57" descr="Bandera de Cantón de San Pablo (Costa Rica)">
          <a:hlinkClick xmlns:r="http://schemas.openxmlformats.org/officeDocument/2006/relationships" r:id="rId111" tooltip="Bandera de Cantón de San Pablo (Costa Rica)"/>
          <a:extLst>
            <a:ext uri="{FF2B5EF4-FFF2-40B4-BE49-F238E27FC236}">
              <a16:creationId xmlns:a16="http://schemas.microsoft.com/office/drawing/2014/main" id="{00000000-0008-0000-1700-00003A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762000" y="71923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336</xdr:row>
      <xdr:rowOff>0</xdr:rowOff>
    </xdr:from>
    <xdr:to>
      <xdr:col>1</xdr:col>
      <xdr:colOff>190500</xdr:colOff>
      <xdr:row>336</xdr:row>
      <xdr:rowOff>123825</xdr:rowOff>
    </xdr:to>
    <xdr:pic>
      <xdr:nvPicPr>
        <xdr:cNvPr id="59" name="Imagen 58" descr="Bandera de Cantón de Sarapiquí">
          <a:hlinkClick xmlns:r="http://schemas.openxmlformats.org/officeDocument/2006/relationships" r:id="rId113" tooltip="Bandera de Cantón de Sarapiquí"/>
          <a:extLst>
            <a:ext uri="{FF2B5EF4-FFF2-40B4-BE49-F238E27FC236}">
              <a16:creationId xmlns:a16="http://schemas.microsoft.com/office/drawing/2014/main" id="{00000000-0008-0000-1700-00003B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762000" y="7244715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341</xdr:row>
      <xdr:rowOff>0</xdr:rowOff>
    </xdr:from>
    <xdr:to>
      <xdr:col>0</xdr:col>
      <xdr:colOff>190500</xdr:colOff>
      <xdr:row>341</xdr:row>
      <xdr:rowOff>123825</xdr:rowOff>
    </xdr:to>
    <xdr:pic>
      <xdr:nvPicPr>
        <xdr:cNvPr id="60" name="Imagen 59" descr="Bandera de Guanacaste">
          <a:hlinkClick xmlns:r="http://schemas.openxmlformats.org/officeDocument/2006/relationships" r:id="rId115" tooltip="Bandera de Guanacaste"/>
          <a:extLst>
            <a:ext uri="{FF2B5EF4-FFF2-40B4-BE49-F238E27FC236}">
              <a16:creationId xmlns:a16="http://schemas.microsoft.com/office/drawing/2014/main" id="{00000000-0008-0000-1700-00003C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0" y="736854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341</xdr:row>
      <xdr:rowOff>0</xdr:rowOff>
    </xdr:from>
    <xdr:to>
      <xdr:col>1</xdr:col>
      <xdr:colOff>190500</xdr:colOff>
      <xdr:row>341</xdr:row>
      <xdr:rowOff>114300</xdr:rowOff>
    </xdr:to>
    <xdr:pic>
      <xdr:nvPicPr>
        <xdr:cNvPr id="61" name="Imagen 60" descr="Bandera de Cantón de Liberia">
          <a:hlinkClick xmlns:r="http://schemas.openxmlformats.org/officeDocument/2006/relationships" r:id="rId117" tooltip="Bandera de Cantón de Liberia"/>
          <a:extLst>
            <a:ext uri="{FF2B5EF4-FFF2-40B4-BE49-F238E27FC236}">
              <a16:creationId xmlns:a16="http://schemas.microsoft.com/office/drawing/2014/main" id="{00000000-0008-0000-1700-00003D00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762000" y="73685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346</xdr:row>
      <xdr:rowOff>0</xdr:rowOff>
    </xdr:from>
    <xdr:to>
      <xdr:col>1</xdr:col>
      <xdr:colOff>190500</xdr:colOff>
      <xdr:row>346</xdr:row>
      <xdr:rowOff>123825</xdr:rowOff>
    </xdr:to>
    <xdr:pic>
      <xdr:nvPicPr>
        <xdr:cNvPr id="62" name="Imagen 61" descr="Bandera de Cantón de Nicoya">
          <a:hlinkClick xmlns:r="http://schemas.openxmlformats.org/officeDocument/2006/relationships" r:id="rId119" tooltip="Bandera de Cantón de Nicoya"/>
          <a:extLst>
            <a:ext uri="{FF2B5EF4-FFF2-40B4-BE49-F238E27FC236}">
              <a16:creationId xmlns:a16="http://schemas.microsoft.com/office/drawing/2014/main" id="{00000000-0008-0000-1700-00003E00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762000" y="74780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353</xdr:row>
      <xdr:rowOff>0</xdr:rowOff>
    </xdr:from>
    <xdr:to>
      <xdr:col>1</xdr:col>
      <xdr:colOff>190500</xdr:colOff>
      <xdr:row>353</xdr:row>
      <xdr:rowOff>114300</xdr:rowOff>
    </xdr:to>
    <xdr:pic>
      <xdr:nvPicPr>
        <xdr:cNvPr id="63" name="Imagen 62" descr="Bandera de Cantón de Santa Cruz (Costa Rica)">
          <a:hlinkClick xmlns:r="http://schemas.openxmlformats.org/officeDocument/2006/relationships" r:id="rId121" tooltip="Bandera de Cantón de Santa Cruz (Costa Rica)"/>
          <a:extLst>
            <a:ext uri="{FF2B5EF4-FFF2-40B4-BE49-F238E27FC236}">
              <a16:creationId xmlns:a16="http://schemas.microsoft.com/office/drawing/2014/main" id="{00000000-0008-0000-1700-00003F00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762000" y="764000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362</xdr:row>
      <xdr:rowOff>0</xdr:rowOff>
    </xdr:from>
    <xdr:to>
      <xdr:col>1</xdr:col>
      <xdr:colOff>190500</xdr:colOff>
      <xdr:row>362</xdr:row>
      <xdr:rowOff>114300</xdr:rowOff>
    </xdr:to>
    <xdr:pic>
      <xdr:nvPicPr>
        <xdr:cNvPr id="64" name="Imagen 63" descr="Bandera de Cantón de Bagaces">
          <a:hlinkClick xmlns:r="http://schemas.openxmlformats.org/officeDocument/2006/relationships" r:id="rId123" tooltip="Bandera de Cantón de Bagaces"/>
          <a:extLst>
            <a:ext uri="{FF2B5EF4-FFF2-40B4-BE49-F238E27FC236}">
              <a16:creationId xmlns:a16="http://schemas.microsoft.com/office/drawing/2014/main" id="{00000000-0008-0000-1700-00004000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762000" y="78257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366</xdr:row>
      <xdr:rowOff>0</xdr:rowOff>
    </xdr:from>
    <xdr:to>
      <xdr:col>1</xdr:col>
      <xdr:colOff>190500</xdr:colOff>
      <xdr:row>366</xdr:row>
      <xdr:rowOff>114300</xdr:rowOff>
    </xdr:to>
    <xdr:pic>
      <xdr:nvPicPr>
        <xdr:cNvPr id="65" name="Imagen 64" descr="Bandera de Cantón de Carrillo">
          <a:hlinkClick xmlns:r="http://schemas.openxmlformats.org/officeDocument/2006/relationships" r:id="rId125" tooltip="Bandera de Cantón de Carrillo"/>
          <a:extLst>
            <a:ext uri="{FF2B5EF4-FFF2-40B4-BE49-F238E27FC236}">
              <a16:creationId xmlns:a16="http://schemas.microsoft.com/office/drawing/2014/main" id="{00000000-0008-0000-1700-00004100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762000" y="79019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370</xdr:row>
      <xdr:rowOff>0</xdr:rowOff>
    </xdr:from>
    <xdr:to>
      <xdr:col>1</xdr:col>
      <xdr:colOff>190500</xdr:colOff>
      <xdr:row>370</xdr:row>
      <xdr:rowOff>114300</xdr:rowOff>
    </xdr:to>
    <xdr:pic>
      <xdr:nvPicPr>
        <xdr:cNvPr id="66" name="Imagen 65" descr="Bandera de Cantón de Cañas">
          <a:hlinkClick xmlns:r="http://schemas.openxmlformats.org/officeDocument/2006/relationships" r:id="rId127" tooltip="Bandera de Cantón de Cañas"/>
          <a:extLst>
            <a:ext uri="{FF2B5EF4-FFF2-40B4-BE49-F238E27FC236}">
              <a16:creationId xmlns:a16="http://schemas.microsoft.com/office/drawing/2014/main" id="{00000000-0008-0000-1700-00004200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762000" y="79781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375</xdr:row>
      <xdr:rowOff>0</xdr:rowOff>
    </xdr:from>
    <xdr:to>
      <xdr:col>1</xdr:col>
      <xdr:colOff>190500</xdr:colOff>
      <xdr:row>375</xdr:row>
      <xdr:rowOff>114300</xdr:rowOff>
    </xdr:to>
    <xdr:pic>
      <xdr:nvPicPr>
        <xdr:cNvPr id="67" name="Imagen 66" descr="Bandera de Cantón de Abangares">
          <a:hlinkClick xmlns:r="http://schemas.openxmlformats.org/officeDocument/2006/relationships" r:id="rId129" tooltip="Bandera de Cantón de Abangares"/>
          <a:extLst>
            <a:ext uri="{FF2B5EF4-FFF2-40B4-BE49-F238E27FC236}">
              <a16:creationId xmlns:a16="http://schemas.microsoft.com/office/drawing/2014/main" id="{00000000-0008-0000-1700-00004300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62000" y="80733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379</xdr:row>
      <xdr:rowOff>0</xdr:rowOff>
    </xdr:from>
    <xdr:to>
      <xdr:col>1</xdr:col>
      <xdr:colOff>190500</xdr:colOff>
      <xdr:row>379</xdr:row>
      <xdr:rowOff>114300</xdr:rowOff>
    </xdr:to>
    <xdr:pic>
      <xdr:nvPicPr>
        <xdr:cNvPr id="68" name="Imagen 67" descr="Bandera de Cantón de Tilarán">
          <a:hlinkClick xmlns:r="http://schemas.openxmlformats.org/officeDocument/2006/relationships" r:id="rId131" tooltip="Bandera de Cantón de Tilarán"/>
          <a:extLst>
            <a:ext uri="{FF2B5EF4-FFF2-40B4-BE49-F238E27FC236}">
              <a16:creationId xmlns:a16="http://schemas.microsoft.com/office/drawing/2014/main" id="{00000000-0008-0000-1700-00004400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62000" y="81495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387</xdr:row>
      <xdr:rowOff>0</xdr:rowOff>
    </xdr:from>
    <xdr:to>
      <xdr:col>1</xdr:col>
      <xdr:colOff>190500</xdr:colOff>
      <xdr:row>387</xdr:row>
      <xdr:rowOff>114300</xdr:rowOff>
    </xdr:to>
    <xdr:pic>
      <xdr:nvPicPr>
        <xdr:cNvPr id="69" name="Imagen 68" descr="Bandera de Cantón de Nandayure">
          <a:hlinkClick xmlns:r="http://schemas.openxmlformats.org/officeDocument/2006/relationships" r:id="rId133" tooltip="Bandera de Cantón de Nandayure"/>
          <a:extLst>
            <a:ext uri="{FF2B5EF4-FFF2-40B4-BE49-F238E27FC236}">
              <a16:creationId xmlns:a16="http://schemas.microsoft.com/office/drawing/2014/main" id="{00000000-0008-0000-1700-00004500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762000" y="83305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393</xdr:row>
      <xdr:rowOff>0</xdr:rowOff>
    </xdr:from>
    <xdr:to>
      <xdr:col>1</xdr:col>
      <xdr:colOff>190500</xdr:colOff>
      <xdr:row>393</xdr:row>
      <xdr:rowOff>114300</xdr:rowOff>
    </xdr:to>
    <xdr:pic>
      <xdr:nvPicPr>
        <xdr:cNvPr id="70" name="Imagen 69" descr="Bandera de Cantón de La Cruz">
          <a:hlinkClick xmlns:r="http://schemas.openxmlformats.org/officeDocument/2006/relationships" r:id="rId135" tooltip="Bandera de Cantón de La Cruz"/>
          <a:extLst>
            <a:ext uri="{FF2B5EF4-FFF2-40B4-BE49-F238E27FC236}">
              <a16:creationId xmlns:a16="http://schemas.microsoft.com/office/drawing/2014/main" id="{00000000-0008-0000-1700-00004600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762000" y="84448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397</xdr:row>
      <xdr:rowOff>0</xdr:rowOff>
    </xdr:from>
    <xdr:to>
      <xdr:col>1</xdr:col>
      <xdr:colOff>190500</xdr:colOff>
      <xdr:row>397</xdr:row>
      <xdr:rowOff>114300</xdr:rowOff>
    </xdr:to>
    <xdr:pic>
      <xdr:nvPicPr>
        <xdr:cNvPr id="71" name="Imagen 70" descr="Bandera de Cantón de Hojancha">
          <a:hlinkClick xmlns:r="http://schemas.openxmlformats.org/officeDocument/2006/relationships" r:id="rId137" tooltip="Bandera de Cantón de Hojancha"/>
          <a:extLst>
            <a:ext uri="{FF2B5EF4-FFF2-40B4-BE49-F238E27FC236}">
              <a16:creationId xmlns:a16="http://schemas.microsoft.com/office/drawing/2014/main" id="{00000000-0008-0000-1700-00004700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62000" y="85353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402</xdr:row>
      <xdr:rowOff>0</xdr:rowOff>
    </xdr:from>
    <xdr:to>
      <xdr:col>0</xdr:col>
      <xdr:colOff>190500</xdr:colOff>
      <xdr:row>402</xdr:row>
      <xdr:rowOff>123825</xdr:rowOff>
    </xdr:to>
    <xdr:pic>
      <xdr:nvPicPr>
        <xdr:cNvPr id="72" name="Imagen 71" descr="Bandera de Provincia de Puntarenas">
          <a:hlinkClick xmlns:r="http://schemas.openxmlformats.org/officeDocument/2006/relationships" r:id="rId139" tooltip="Bandera de Provincia de Puntarenas"/>
          <a:extLst>
            <a:ext uri="{FF2B5EF4-FFF2-40B4-BE49-F238E27FC236}">
              <a16:creationId xmlns:a16="http://schemas.microsoft.com/office/drawing/2014/main" id="{00000000-0008-0000-1700-000048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0" y="86591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402</xdr:row>
      <xdr:rowOff>0</xdr:rowOff>
    </xdr:from>
    <xdr:to>
      <xdr:col>1</xdr:col>
      <xdr:colOff>190500</xdr:colOff>
      <xdr:row>402</xdr:row>
      <xdr:rowOff>123825</xdr:rowOff>
    </xdr:to>
    <xdr:pic>
      <xdr:nvPicPr>
        <xdr:cNvPr id="73" name="Imagen 72" descr="Bandera de Cantón de Puntarenas">
          <a:hlinkClick xmlns:r="http://schemas.openxmlformats.org/officeDocument/2006/relationships" r:id="rId139" tooltip="Bandera de Cantón de Puntarenas"/>
          <a:extLst>
            <a:ext uri="{FF2B5EF4-FFF2-40B4-BE49-F238E27FC236}">
              <a16:creationId xmlns:a16="http://schemas.microsoft.com/office/drawing/2014/main" id="{00000000-0008-0000-1700-00004900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62000" y="86591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418</xdr:row>
      <xdr:rowOff>0</xdr:rowOff>
    </xdr:from>
    <xdr:to>
      <xdr:col>1</xdr:col>
      <xdr:colOff>190500</xdr:colOff>
      <xdr:row>418</xdr:row>
      <xdr:rowOff>114300</xdr:rowOff>
    </xdr:to>
    <xdr:pic>
      <xdr:nvPicPr>
        <xdr:cNvPr id="74" name="Imagen 73" descr="Bandera de Cantón de Esparza">
          <a:hlinkClick xmlns:r="http://schemas.openxmlformats.org/officeDocument/2006/relationships" r:id="rId141" tooltip="Bandera de Cantón de Esparza"/>
          <a:extLst>
            <a:ext uri="{FF2B5EF4-FFF2-40B4-BE49-F238E27FC236}">
              <a16:creationId xmlns:a16="http://schemas.microsoft.com/office/drawing/2014/main" id="{00000000-0008-0000-1700-00004A00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762000" y="89925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424</xdr:row>
      <xdr:rowOff>0</xdr:rowOff>
    </xdr:from>
    <xdr:to>
      <xdr:col>1</xdr:col>
      <xdr:colOff>190500</xdr:colOff>
      <xdr:row>424</xdr:row>
      <xdr:rowOff>114300</xdr:rowOff>
    </xdr:to>
    <xdr:pic>
      <xdr:nvPicPr>
        <xdr:cNvPr id="75" name="Imagen 74" descr="Bandera de Cantón de Buenos Aires">
          <a:hlinkClick xmlns:r="http://schemas.openxmlformats.org/officeDocument/2006/relationships" r:id="rId143" tooltip="Bandera de Cantón de Buenos Aires"/>
          <a:extLst>
            <a:ext uri="{FF2B5EF4-FFF2-40B4-BE49-F238E27FC236}">
              <a16:creationId xmlns:a16="http://schemas.microsoft.com/office/drawing/2014/main" id="{00000000-0008-0000-1700-00004B00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762000" y="914971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433</xdr:row>
      <xdr:rowOff>0</xdr:rowOff>
    </xdr:from>
    <xdr:to>
      <xdr:col>1</xdr:col>
      <xdr:colOff>190500</xdr:colOff>
      <xdr:row>433</xdr:row>
      <xdr:rowOff>114300</xdr:rowOff>
    </xdr:to>
    <xdr:pic>
      <xdr:nvPicPr>
        <xdr:cNvPr id="76" name="Imagen 75" descr="Bandera de Cantón de Montes de Oro">
          <a:hlinkClick xmlns:r="http://schemas.openxmlformats.org/officeDocument/2006/relationships" r:id="rId145" tooltip="Bandera de Cantón de Montes de Oro"/>
          <a:extLst>
            <a:ext uri="{FF2B5EF4-FFF2-40B4-BE49-F238E27FC236}">
              <a16:creationId xmlns:a16="http://schemas.microsoft.com/office/drawing/2014/main" id="{00000000-0008-0000-1700-00004C00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762000" y="934974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436</xdr:row>
      <xdr:rowOff>0</xdr:rowOff>
    </xdr:from>
    <xdr:to>
      <xdr:col>1</xdr:col>
      <xdr:colOff>190500</xdr:colOff>
      <xdr:row>436</xdr:row>
      <xdr:rowOff>114300</xdr:rowOff>
    </xdr:to>
    <xdr:pic>
      <xdr:nvPicPr>
        <xdr:cNvPr id="77" name="Imagen 76" descr="Bandera de Cantón de Osa">
          <a:hlinkClick xmlns:r="http://schemas.openxmlformats.org/officeDocument/2006/relationships" r:id="rId147" tooltip="Bandera de Cantón de Osa"/>
          <a:extLst>
            <a:ext uri="{FF2B5EF4-FFF2-40B4-BE49-F238E27FC236}">
              <a16:creationId xmlns:a16="http://schemas.microsoft.com/office/drawing/2014/main" id="{00000000-0008-0000-1700-00004D00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762000" y="94068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442</xdr:row>
      <xdr:rowOff>0</xdr:rowOff>
    </xdr:from>
    <xdr:to>
      <xdr:col>1</xdr:col>
      <xdr:colOff>190500</xdr:colOff>
      <xdr:row>442</xdr:row>
      <xdr:rowOff>114300</xdr:rowOff>
    </xdr:to>
    <xdr:pic>
      <xdr:nvPicPr>
        <xdr:cNvPr id="78" name="Imagen 77" descr="Bandera de Cantón de Quepos">
          <a:hlinkClick xmlns:r="http://schemas.openxmlformats.org/officeDocument/2006/relationships" r:id="rId149" tooltip="Bandera de Cantón de Quepos"/>
          <a:extLst>
            <a:ext uri="{FF2B5EF4-FFF2-40B4-BE49-F238E27FC236}">
              <a16:creationId xmlns:a16="http://schemas.microsoft.com/office/drawing/2014/main" id="{00000000-0008-0000-1700-00004E00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762000" y="956405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445</xdr:row>
      <xdr:rowOff>0</xdr:rowOff>
    </xdr:from>
    <xdr:to>
      <xdr:col>1</xdr:col>
      <xdr:colOff>190500</xdr:colOff>
      <xdr:row>445</xdr:row>
      <xdr:rowOff>114300</xdr:rowOff>
    </xdr:to>
    <xdr:pic>
      <xdr:nvPicPr>
        <xdr:cNvPr id="79" name="Imagen 78" descr="Bandera de Cantón de Golfito">
          <a:hlinkClick xmlns:r="http://schemas.openxmlformats.org/officeDocument/2006/relationships" r:id="rId151" tooltip="Bandera de Cantón de Golfito"/>
          <a:extLst>
            <a:ext uri="{FF2B5EF4-FFF2-40B4-BE49-F238E27FC236}">
              <a16:creationId xmlns:a16="http://schemas.microsoft.com/office/drawing/2014/main" id="{00000000-0008-0000-1700-00004F00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62000" y="9621202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449</xdr:row>
      <xdr:rowOff>0</xdr:rowOff>
    </xdr:from>
    <xdr:to>
      <xdr:col>1</xdr:col>
      <xdr:colOff>190500</xdr:colOff>
      <xdr:row>449</xdr:row>
      <xdr:rowOff>114300</xdr:rowOff>
    </xdr:to>
    <xdr:pic>
      <xdr:nvPicPr>
        <xdr:cNvPr id="80" name="Imagen 79" descr="Bandera de Cantón de Coto Brus">
          <a:hlinkClick xmlns:r="http://schemas.openxmlformats.org/officeDocument/2006/relationships" r:id="rId153" tooltip="Bandera de Cantón de Coto Brus"/>
          <a:extLst>
            <a:ext uri="{FF2B5EF4-FFF2-40B4-BE49-F238E27FC236}">
              <a16:creationId xmlns:a16="http://schemas.microsoft.com/office/drawing/2014/main" id="{00000000-0008-0000-1700-00005000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762000" y="971169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455</xdr:row>
      <xdr:rowOff>0</xdr:rowOff>
    </xdr:from>
    <xdr:to>
      <xdr:col>1</xdr:col>
      <xdr:colOff>190500</xdr:colOff>
      <xdr:row>455</xdr:row>
      <xdr:rowOff>114300</xdr:rowOff>
    </xdr:to>
    <xdr:pic>
      <xdr:nvPicPr>
        <xdr:cNvPr id="81" name="Imagen 80" descr="Bandera de Cantón de Parrita">
          <a:hlinkClick xmlns:r="http://schemas.openxmlformats.org/officeDocument/2006/relationships" r:id="rId155" tooltip="Bandera de Cantón de Parrita"/>
          <a:extLst>
            <a:ext uri="{FF2B5EF4-FFF2-40B4-BE49-F238E27FC236}">
              <a16:creationId xmlns:a16="http://schemas.microsoft.com/office/drawing/2014/main" id="{00000000-0008-0000-1700-00005100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762000" y="98402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456</xdr:row>
      <xdr:rowOff>0</xdr:rowOff>
    </xdr:from>
    <xdr:to>
      <xdr:col>1</xdr:col>
      <xdr:colOff>190500</xdr:colOff>
      <xdr:row>456</xdr:row>
      <xdr:rowOff>133350</xdr:rowOff>
    </xdr:to>
    <xdr:pic>
      <xdr:nvPicPr>
        <xdr:cNvPr id="82" name="Imagen 81" descr="Bandera de Cantón de Corredores">
          <a:hlinkClick xmlns:r="http://schemas.openxmlformats.org/officeDocument/2006/relationships" r:id="rId157" tooltip="Bandera de Cantón de Corredores"/>
          <a:extLst>
            <a:ext uri="{FF2B5EF4-FFF2-40B4-BE49-F238E27FC236}">
              <a16:creationId xmlns:a16="http://schemas.microsoft.com/office/drawing/2014/main" id="{00000000-0008-0000-1700-00005200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62000" y="98593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460</xdr:row>
      <xdr:rowOff>0</xdr:rowOff>
    </xdr:from>
    <xdr:to>
      <xdr:col>1</xdr:col>
      <xdr:colOff>190500</xdr:colOff>
      <xdr:row>460</xdr:row>
      <xdr:rowOff>114300</xdr:rowOff>
    </xdr:to>
    <xdr:pic>
      <xdr:nvPicPr>
        <xdr:cNvPr id="83" name="Imagen 82" descr="Bandera de Cantón de Garabito">
          <a:hlinkClick xmlns:r="http://schemas.openxmlformats.org/officeDocument/2006/relationships" r:id="rId159" tooltip="Bandera de Cantón de Garabito"/>
          <a:extLst>
            <a:ext uri="{FF2B5EF4-FFF2-40B4-BE49-F238E27FC236}">
              <a16:creationId xmlns:a16="http://schemas.microsoft.com/office/drawing/2014/main" id="{00000000-0008-0000-1700-00005300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62000" y="99355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463</xdr:row>
      <xdr:rowOff>0</xdr:rowOff>
    </xdr:from>
    <xdr:to>
      <xdr:col>0</xdr:col>
      <xdr:colOff>190500</xdr:colOff>
      <xdr:row>463</xdr:row>
      <xdr:rowOff>123825</xdr:rowOff>
    </xdr:to>
    <xdr:pic>
      <xdr:nvPicPr>
        <xdr:cNvPr id="84" name="Imagen 83" descr="Bandera de Provincia de Limón">
          <a:hlinkClick xmlns:r="http://schemas.openxmlformats.org/officeDocument/2006/relationships" r:id="rId161" tooltip="Bandera de Provincia de Limón"/>
          <a:extLst>
            <a:ext uri="{FF2B5EF4-FFF2-40B4-BE49-F238E27FC236}">
              <a16:creationId xmlns:a16="http://schemas.microsoft.com/office/drawing/2014/main" id="{00000000-0008-0000-1700-000054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0" y="99926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463</xdr:row>
      <xdr:rowOff>0</xdr:rowOff>
    </xdr:from>
    <xdr:to>
      <xdr:col>1</xdr:col>
      <xdr:colOff>190500</xdr:colOff>
      <xdr:row>463</xdr:row>
      <xdr:rowOff>123825</xdr:rowOff>
    </xdr:to>
    <xdr:pic>
      <xdr:nvPicPr>
        <xdr:cNvPr id="85" name="Imagen 84" descr="Bandera de Cantón de Limón">
          <a:hlinkClick xmlns:r="http://schemas.openxmlformats.org/officeDocument/2006/relationships" r:id="rId161" tooltip="Bandera de Cantón de Limón"/>
          <a:extLst>
            <a:ext uri="{FF2B5EF4-FFF2-40B4-BE49-F238E27FC236}">
              <a16:creationId xmlns:a16="http://schemas.microsoft.com/office/drawing/2014/main" id="{00000000-0008-0000-1700-00005500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762000" y="99926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467</xdr:row>
      <xdr:rowOff>0</xdr:rowOff>
    </xdr:from>
    <xdr:to>
      <xdr:col>1</xdr:col>
      <xdr:colOff>190500</xdr:colOff>
      <xdr:row>467</xdr:row>
      <xdr:rowOff>114300</xdr:rowOff>
    </xdr:to>
    <xdr:pic>
      <xdr:nvPicPr>
        <xdr:cNvPr id="86" name="Imagen 85" descr="Bandera de Cantón de Pococí">
          <a:hlinkClick xmlns:r="http://schemas.openxmlformats.org/officeDocument/2006/relationships" r:id="rId163" tooltip="Bandera de Cantón de Pococí"/>
          <a:extLst>
            <a:ext uri="{FF2B5EF4-FFF2-40B4-BE49-F238E27FC236}">
              <a16:creationId xmlns:a16="http://schemas.microsoft.com/office/drawing/2014/main" id="{00000000-0008-0000-1700-00005600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762000" y="100831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474</xdr:row>
      <xdr:rowOff>0</xdr:rowOff>
    </xdr:from>
    <xdr:to>
      <xdr:col>1</xdr:col>
      <xdr:colOff>190500</xdr:colOff>
      <xdr:row>474</xdr:row>
      <xdr:rowOff>114300</xdr:rowOff>
    </xdr:to>
    <xdr:pic>
      <xdr:nvPicPr>
        <xdr:cNvPr id="87" name="Imagen 86" descr="Bandera de Cantón de Siquirres">
          <a:hlinkClick xmlns:r="http://schemas.openxmlformats.org/officeDocument/2006/relationships" r:id="rId165" tooltip="Bandera de Cantón de Siquirres"/>
          <a:extLst>
            <a:ext uri="{FF2B5EF4-FFF2-40B4-BE49-F238E27FC236}">
              <a16:creationId xmlns:a16="http://schemas.microsoft.com/office/drawing/2014/main" id="{00000000-0008-0000-1700-00005700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762000" y="1021651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481</xdr:row>
      <xdr:rowOff>0</xdr:rowOff>
    </xdr:from>
    <xdr:to>
      <xdr:col>1</xdr:col>
      <xdr:colOff>190500</xdr:colOff>
      <xdr:row>481</xdr:row>
      <xdr:rowOff>114300</xdr:rowOff>
    </xdr:to>
    <xdr:pic>
      <xdr:nvPicPr>
        <xdr:cNvPr id="88" name="Imagen 87" descr="Bandera de Cantón de Talamanca">
          <a:hlinkClick xmlns:r="http://schemas.openxmlformats.org/officeDocument/2006/relationships" r:id="rId167" tooltip="Bandera de Cantón de Talamanca"/>
          <a:extLst>
            <a:ext uri="{FF2B5EF4-FFF2-40B4-BE49-F238E27FC236}">
              <a16:creationId xmlns:a16="http://schemas.microsoft.com/office/drawing/2014/main" id="{00000000-0008-0000-1700-00005800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2000" y="103498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485</xdr:row>
      <xdr:rowOff>0</xdr:rowOff>
    </xdr:from>
    <xdr:to>
      <xdr:col>1</xdr:col>
      <xdr:colOff>190500</xdr:colOff>
      <xdr:row>485</xdr:row>
      <xdr:rowOff>114300</xdr:rowOff>
    </xdr:to>
    <xdr:pic>
      <xdr:nvPicPr>
        <xdr:cNvPr id="89" name="Imagen 88" descr="Bandera de Cantón de Matina">
          <a:hlinkClick xmlns:r="http://schemas.openxmlformats.org/officeDocument/2006/relationships" r:id="rId169" tooltip="Bandera de Cantón de Matina"/>
          <a:extLst>
            <a:ext uri="{FF2B5EF4-FFF2-40B4-BE49-F238E27FC236}">
              <a16:creationId xmlns:a16="http://schemas.microsoft.com/office/drawing/2014/main" id="{00000000-0008-0000-1700-00005900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762000" y="1042606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488</xdr:row>
      <xdr:rowOff>0</xdr:rowOff>
    </xdr:from>
    <xdr:to>
      <xdr:col>1</xdr:col>
      <xdr:colOff>190500</xdr:colOff>
      <xdr:row>488</xdr:row>
      <xdr:rowOff>114300</xdr:rowOff>
    </xdr:to>
    <xdr:pic>
      <xdr:nvPicPr>
        <xdr:cNvPr id="90" name="Imagen 89" descr="Bandera de Cantón de Guácimo">
          <a:hlinkClick xmlns:r="http://schemas.openxmlformats.org/officeDocument/2006/relationships" r:id="rId171" tooltip="Bandera de Cantón de Guácimo"/>
          <a:extLst>
            <a:ext uri="{FF2B5EF4-FFF2-40B4-BE49-F238E27FC236}">
              <a16:creationId xmlns:a16="http://schemas.microsoft.com/office/drawing/2014/main" id="{00000000-0008-0000-1700-00005A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762000" y="10483215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1</xdr:row>
          <xdr:rowOff>0</xdr:rowOff>
        </xdr:from>
        <xdr:to>
          <xdr:col>0</xdr:col>
          <xdr:colOff>457200</xdr:colOff>
          <xdr:row>2</xdr:row>
          <xdr:rowOff>171450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1A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es.wikipedia.org/wiki/R%C3%ADo_Nuevo_(Costa_Rica)" TargetMode="External"/><Relationship Id="rId299" Type="http://schemas.openxmlformats.org/officeDocument/2006/relationships/hyperlink" Target="https://es.wikipedia.org/wiki/Varablanca" TargetMode="External"/><Relationship Id="rId21" Type="http://schemas.openxmlformats.org/officeDocument/2006/relationships/hyperlink" Target="https://es.wikipedia.org/wiki/San_Antonio_de_Desamparados" TargetMode="External"/><Relationship Id="rId63" Type="http://schemas.openxmlformats.org/officeDocument/2006/relationships/hyperlink" Target="https://es.wikipedia.org/wiki/Santa_Ana_(Costa_Rica)" TargetMode="External"/><Relationship Id="rId159" Type="http://schemas.openxmlformats.org/officeDocument/2006/relationships/hyperlink" Target="https://es.wikipedia.org/wiki/Puente_de_Piedra_(Costa_Rica)" TargetMode="External"/><Relationship Id="rId324" Type="http://schemas.openxmlformats.org/officeDocument/2006/relationships/hyperlink" Target="https://es.wikipedia.org/wiki/Concepci%C3%B3n_de_San_Rafael" TargetMode="External"/><Relationship Id="rId366" Type="http://schemas.openxmlformats.org/officeDocument/2006/relationships/hyperlink" Target="https://es.wikipedia.org/wiki/R%C3%ADo_Naranjo_de_Bagaces" TargetMode="External"/><Relationship Id="rId170" Type="http://schemas.openxmlformats.org/officeDocument/2006/relationships/hyperlink" Target="https://es.wikipedia.org/wiki/San_Jos%C3%A9_de_Atenas" TargetMode="External"/><Relationship Id="rId226" Type="http://schemas.openxmlformats.org/officeDocument/2006/relationships/hyperlink" Target="https://es.wikipedia.org/wiki/Bijagua" TargetMode="External"/><Relationship Id="rId433" Type="http://schemas.openxmlformats.org/officeDocument/2006/relationships/hyperlink" Target="https://es.wikipedia.org/wiki/Brunka_(distrito)" TargetMode="External"/><Relationship Id="rId268" Type="http://schemas.openxmlformats.org/officeDocument/2006/relationships/hyperlink" Target="https://es.wikipedia.org/wiki/Tucurrique" TargetMode="External"/><Relationship Id="rId475" Type="http://schemas.openxmlformats.org/officeDocument/2006/relationships/hyperlink" Target="https://es.wikipedia.org/wiki/Siquirres_(Costa_Rica)" TargetMode="External"/><Relationship Id="rId32" Type="http://schemas.openxmlformats.org/officeDocument/2006/relationships/hyperlink" Target="https://es.wikipedia.org/wiki/Barbacoas_(Costa_Rica)" TargetMode="External"/><Relationship Id="rId74" Type="http://schemas.openxmlformats.org/officeDocument/2006/relationships/hyperlink" Target="https://es.wikipedia.org/wiki/San_Isidro_(V%C3%A1zquez_de_Coronado)" TargetMode="External"/><Relationship Id="rId128" Type="http://schemas.openxmlformats.org/officeDocument/2006/relationships/hyperlink" Target="https://es.wikipedia.org/wiki/Carrizal_de_Alajuela" TargetMode="External"/><Relationship Id="rId335" Type="http://schemas.openxmlformats.org/officeDocument/2006/relationships/hyperlink" Target="https://es.wikipedia.org/wiki/San_Pablo_(Heredia)" TargetMode="External"/><Relationship Id="rId377" Type="http://schemas.openxmlformats.org/officeDocument/2006/relationships/hyperlink" Target="https://es.wikipedia.org/wiki/Sierra_de_Abangares" TargetMode="External"/><Relationship Id="rId5" Type="http://schemas.openxmlformats.org/officeDocument/2006/relationships/hyperlink" Target="https://es.wikipedia.org/wiki/Hospital_(Costa_Rica)" TargetMode="External"/><Relationship Id="rId181" Type="http://schemas.openxmlformats.org/officeDocument/2006/relationships/hyperlink" Target="https://es.wikipedia.org/wiki/Palmares_(Costa_Rica)" TargetMode="External"/><Relationship Id="rId237" Type="http://schemas.openxmlformats.org/officeDocument/2006/relationships/hyperlink" Target="https://es.wikipedia.org/wiki/Cote_de_Guatuso" TargetMode="External"/><Relationship Id="rId402" Type="http://schemas.openxmlformats.org/officeDocument/2006/relationships/hyperlink" Target="https://es.wikipedia.org/wiki/Matamb%C3%BA" TargetMode="External"/><Relationship Id="rId279" Type="http://schemas.openxmlformats.org/officeDocument/2006/relationships/hyperlink" Target="https://es.wikipedia.org/wiki/Santa_Rosa_de_Turrialba" TargetMode="External"/><Relationship Id="rId444" Type="http://schemas.openxmlformats.org/officeDocument/2006/relationships/hyperlink" Target="https://es.wikipedia.org/wiki/Savegre" TargetMode="External"/><Relationship Id="rId486" Type="http://schemas.openxmlformats.org/officeDocument/2006/relationships/hyperlink" Target="https://es.wikipedia.org/wiki/Matina_(Costa_Rica)" TargetMode="External"/><Relationship Id="rId43" Type="http://schemas.openxmlformats.org/officeDocument/2006/relationships/hyperlink" Target="https://es.wikipedia.org/wiki/Tarbaca" TargetMode="External"/><Relationship Id="rId139" Type="http://schemas.openxmlformats.org/officeDocument/2006/relationships/hyperlink" Target="https://es.wikipedia.org/wiki/Sarapiqu%C3%AD_(Alajuela)" TargetMode="External"/><Relationship Id="rId290" Type="http://schemas.openxmlformats.org/officeDocument/2006/relationships/hyperlink" Target="https://es.wikipedia.org/wiki/Santa_Rosa_de_Oreamuno" TargetMode="External"/><Relationship Id="rId304" Type="http://schemas.openxmlformats.org/officeDocument/2006/relationships/hyperlink" Target="https://es.wikipedia.org/wiki/Santa_Luc%C3%ADa_de_Barva" TargetMode="External"/><Relationship Id="rId346" Type="http://schemas.openxmlformats.org/officeDocument/2006/relationships/hyperlink" Target="https://es.wikipedia.org/wiki/Curuband%C3%A9" TargetMode="External"/><Relationship Id="rId388" Type="http://schemas.openxmlformats.org/officeDocument/2006/relationships/hyperlink" Target="https://es.wikipedia.org/wiki/Carmona_(Costa_Rica)" TargetMode="External"/><Relationship Id="rId85" Type="http://schemas.openxmlformats.org/officeDocument/2006/relationships/hyperlink" Target="https://es.wikipedia.org/wiki/Cinco_Esquinas_(Costa_Rica)" TargetMode="External"/><Relationship Id="rId150" Type="http://schemas.openxmlformats.org/officeDocument/2006/relationships/hyperlink" Target="https://es.wikipedia.org/wiki/Concepci%C3%B3n_de_San_Ram%C3%B3n" TargetMode="External"/><Relationship Id="rId192" Type="http://schemas.openxmlformats.org/officeDocument/2006/relationships/hyperlink" Target="https://es.wikipedia.org/wiki/Sabana_Redonda" TargetMode="External"/><Relationship Id="rId206" Type="http://schemas.openxmlformats.org/officeDocument/2006/relationships/hyperlink" Target="https://es.wikipedia.org/wiki/La_Palmera_(San_Carlos)" TargetMode="External"/><Relationship Id="rId413" Type="http://schemas.openxmlformats.org/officeDocument/2006/relationships/hyperlink" Target="https://es.wikipedia.org/wiki/C%C3%B3bano" TargetMode="External"/><Relationship Id="rId248" Type="http://schemas.openxmlformats.org/officeDocument/2006/relationships/hyperlink" Target="https://es.wikipedia.org/wiki/Corralillo_de_Cartago" TargetMode="External"/><Relationship Id="rId455" Type="http://schemas.openxmlformats.org/officeDocument/2006/relationships/hyperlink" Target="https://es.wikipedia.org/wiki/Guti%C3%A9rrez_Braun" TargetMode="External"/><Relationship Id="rId12" Type="http://schemas.openxmlformats.org/officeDocument/2006/relationships/hyperlink" Target="https://es.wikipedia.org/wiki/Hatillo_(San_Jos%C3%A9)" TargetMode="External"/><Relationship Id="rId108" Type="http://schemas.openxmlformats.org/officeDocument/2006/relationships/hyperlink" Target="https://es.wikipedia.org/wiki/San_Isidro_de_El_General" TargetMode="External"/><Relationship Id="rId315" Type="http://schemas.openxmlformats.org/officeDocument/2006/relationships/hyperlink" Target="https://es.wikipedia.org/wiki/San_Pedro_de_Santa_B%C3%A1rbara" TargetMode="External"/><Relationship Id="rId357" Type="http://schemas.openxmlformats.org/officeDocument/2006/relationships/hyperlink" Target="https://es.wikipedia.org/wiki/Tempate_(Costa_Rica)" TargetMode="External"/><Relationship Id="rId54" Type="http://schemas.openxmlformats.org/officeDocument/2006/relationships/hyperlink" Target="https://es.wikipedia.org/wiki/Jaris" TargetMode="External"/><Relationship Id="rId96" Type="http://schemas.openxmlformats.org/officeDocument/2006/relationships/hyperlink" Target="https://es.wikipedia.org/wiki/San_Pablo_de_Turrubares" TargetMode="External"/><Relationship Id="rId161" Type="http://schemas.openxmlformats.org/officeDocument/2006/relationships/hyperlink" Target="https://es.wikipedia.org/wiki/San_Mateo_(Costa_Rica)" TargetMode="External"/><Relationship Id="rId217" Type="http://schemas.openxmlformats.org/officeDocument/2006/relationships/hyperlink" Target="https://es.wikipedia.org/wiki/Brisas_de_Zarcero" TargetMode="External"/><Relationship Id="rId399" Type="http://schemas.openxmlformats.org/officeDocument/2006/relationships/hyperlink" Target="https://es.wikipedia.org/wiki/Monte_Romo" TargetMode="External"/><Relationship Id="rId259" Type="http://schemas.openxmlformats.org/officeDocument/2006/relationships/hyperlink" Target="https://es.wikipedia.org/wiki/Tres_R%C3%ADos_(La_Uni%C3%B3n)" TargetMode="External"/><Relationship Id="rId424" Type="http://schemas.openxmlformats.org/officeDocument/2006/relationships/hyperlink" Target="https://es.wikipedia.org/wiki/Caldera_(Costa_Rica)" TargetMode="External"/><Relationship Id="rId466" Type="http://schemas.openxmlformats.org/officeDocument/2006/relationships/hyperlink" Target="https://es.wikipedia.org/wiki/R%C3%ADo_Blanco_(distrito_en_Costa_Rica)" TargetMode="External"/><Relationship Id="rId23" Type="http://schemas.openxmlformats.org/officeDocument/2006/relationships/hyperlink" Target="https://es.wikipedia.org/wiki/Patarr%C3%A1" TargetMode="External"/><Relationship Id="rId119" Type="http://schemas.openxmlformats.org/officeDocument/2006/relationships/hyperlink" Target="https://es.wikipedia.org/wiki/La_Amistad_de_P%C3%A9rez_Zeled%C3%B3n" TargetMode="External"/><Relationship Id="rId270" Type="http://schemas.openxmlformats.org/officeDocument/2006/relationships/hyperlink" Target="https://es.wikipedia.org/wiki/La_Victoria_(Costa_Rica)" TargetMode="External"/><Relationship Id="rId326" Type="http://schemas.openxmlformats.org/officeDocument/2006/relationships/hyperlink" Target="https://es.wikipedia.org/wiki/San_Jos%C3%A9_de_San_Isidro" TargetMode="External"/><Relationship Id="rId65" Type="http://schemas.openxmlformats.org/officeDocument/2006/relationships/hyperlink" Target="https://es.wikipedia.org/wiki/Pozos_(Costa_Rica)" TargetMode="External"/><Relationship Id="rId130" Type="http://schemas.openxmlformats.org/officeDocument/2006/relationships/hyperlink" Target="https://es.wikipedia.org/wiki/Gu%C3%A1cima_de_Alajuela" TargetMode="External"/><Relationship Id="rId368" Type="http://schemas.openxmlformats.org/officeDocument/2006/relationships/hyperlink" Target="https://es.wikipedia.org/wiki/Palmira_de_Carrillo" TargetMode="External"/><Relationship Id="rId172" Type="http://schemas.openxmlformats.org/officeDocument/2006/relationships/hyperlink" Target="https://es.wikipedia.org/wiki/Escobal_(Costa_Rica)" TargetMode="External"/><Relationship Id="rId228" Type="http://schemas.openxmlformats.org/officeDocument/2006/relationships/hyperlink" Target="https://es.wikipedia.org/wiki/Dos_R%C3%ADos_de_Upala" TargetMode="External"/><Relationship Id="rId435" Type="http://schemas.openxmlformats.org/officeDocument/2006/relationships/hyperlink" Target="https://es.wikipedia.org/wiki/La_Uni%C3%B3n_(Montes_de_Oro)" TargetMode="External"/><Relationship Id="rId477" Type="http://schemas.openxmlformats.org/officeDocument/2006/relationships/hyperlink" Target="https://es.wikipedia.org/wiki/Florida_(Costa_Rica)" TargetMode="External"/><Relationship Id="rId281" Type="http://schemas.openxmlformats.org/officeDocument/2006/relationships/hyperlink" Target="https://es.wikipedia.org/wiki/La_Isabel_de_Turrialba" TargetMode="External"/><Relationship Id="rId337" Type="http://schemas.openxmlformats.org/officeDocument/2006/relationships/hyperlink" Target="https://es.wikipedia.org/wiki/Puerto_Viejo_(Sarapiqu%C3%AD)" TargetMode="External"/><Relationship Id="rId34" Type="http://schemas.openxmlformats.org/officeDocument/2006/relationships/hyperlink" Target="https://es.wikipedia.org/wiki/San_Rafael_de_Puriscal" TargetMode="External"/><Relationship Id="rId76" Type="http://schemas.openxmlformats.org/officeDocument/2006/relationships/hyperlink" Target="https://es.wikipedia.org/wiki/Dulce_Nombre_de_Jes%C3%BAs_(Costa_Rica)" TargetMode="External"/><Relationship Id="rId141" Type="http://schemas.openxmlformats.org/officeDocument/2006/relationships/hyperlink" Target="https://es.wikipedia.org/wiki/Santiago_de_San_Ram%C3%B3n" TargetMode="External"/><Relationship Id="rId379" Type="http://schemas.openxmlformats.org/officeDocument/2006/relationships/hyperlink" Target="https://es.wikipedia.org/wiki/Colorado_de_Abangares" TargetMode="External"/><Relationship Id="rId7" Type="http://schemas.openxmlformats.org/officeDocument/2006/relationships/hyperlink" Target="https://es.wikipedia.org/wiki/Zapote_(Costa_Rica)" TargetMode="External"/><Relationship Id="rId183" Type="http://schemas.openxmlformats.org/officeDocument/2006/relationships/hyperlink" Target="https://es.wikipedia.org/wiki/Buenos_Aires_de_Palmares" TargetMode="External"/><Relationship Id="rId239" Type="http://schemas.openxmlformats.org/officeDocument/2006/relationships/hyperlink" Target="https://es.wikipedia.org/wiki/R%C3%ADo_Cuarto_(distrito)" TargetMode="External"/><Relationship Id="rId390" Type="http://schemas.openxmlformats.org/officeDocument/2006/relationships/hyperlink" Target="https://es.wikipedia.org/wiki/Zapotal_de_Nandayure" TargetMode="External"/><Relationship Id="rId404" Type="http://schemas.openxmlformats.org/officeDocument/2006/relationships/hyperlink" Target="https://es.wikipedia.org/wiki/Pitahaya_(Costa_Rica)" TargetMode="External"/><Relationship Id="rId446" Type="http://schemas.openxmlformats.org/officeDocument/2006/relationships/hyperlink" Target="https://es.wikipedia.org/wiki/Golfito" TargetMode="External"/><Relationship Id="rId250" Type="http://schemas.openxmlformats.org/officeDocument/2006/relationships/hyperlink" Target="https://es.wikipedia.org/wiki/Dulce_Nombre_de_Cartago" TargetMode="External"/><Relationship Id="rId292" Type="http://schemas.openxmlformats.org/officeDocument/2006/relationships/hyperlink" Target="https://es.wikipedia.org/wiki/San_Isidro_de_El_Guarco" TargetMode="External"/><Relationship Id="rId306" Type="http://schemas.openxmlformats.org/officeDocument/2006/relationships/hyperlink" Target="https://es.wikipedia.org/wiki/Santo_Domingo_(Heredia)" TargetMode="External"/><Relationship Id="rId488" Type="http://schemas.openxmlformats.org/officeDocument/2006/relationships/hyperlink" Target="https://es.wikipedia.org/wiki/Carrandi_(Costa_Rica)" TargetMode="External"/><Relationship Id="rId45" Type="http://schemas.openxmlformats.org/officeDocument/2006/relationships/hyperlink" Target="https://es.wikipedia.org/wiki/San_Gabriel_de_Aserr%C3%AD" TargetMode="External"/><Relationship Id="rId87" Type="http://schemas.openxmlformats.org/officeDocument/2006/relationships/hyperlink" Target="https://es.wikipedia.org/wiki/Le%C3%B3n_XIII_(Costa_Rica)" TargetMode="External"/><Relationship Id="rId110" Type="http://schemas.openxmlformats.org/officeDocument/2006/relationships/hyperlink" Target="https://es.wikipedia.org/wiki/Daniel_Flores_(Costa_Rica)" TargetMode="External"/><Relationship Id="rId348" Type="http://schemas.openxmlformats.org/officeDocument/2006/relationships/hyperlink" Target="https://es.wikipedia.org/wiki/Mansi%C3%B3n_de_Nicoya" TargetMode="External"/><Relationship Id="rId152" Type="http://schemas.openxmlformats.org/officeDocument/2006/relationships/hyperlink" Target="https://es.wikipedia.org/wiki/Pe%C3%B1as_Blancas_de_San_Ram%C3%B3n" TargetMode="External"/><Relationship Id="rId194" Type="http://schemas.openxmlformats.org/officeDocument/2006/relationships/hyperlink" Target="https://es.wikipedia.org/wiki/El_Mastate" TargetMode="External"/><Relationship Id="rId208" Type="http://schemas.openxmlformats.org/officeDocument/2006/relationships/hyperlink" Target="https://es.wikipedia.org/wiki/Cutris" TargetMode="External"/><Relationship Id="rId415" Type="http://schemas.openxmlformats.org/officeDocument/2006/relationships/hyperlink" Target="https://es.wikipedia.org/wiki/Isla_de_Chira" TargetMode="External"/><Relationship Id="rId457" Type="http://schemas.openxmlformats.org/officeDocument/2006/relationships/hyperlink" Target="https://es.wikipedia.org/wiki/Corredor_(Costa_Rica)" TargetMode="External"/><Relationship Id="rId261" Type="http://schemas.openxmlformats.org/officeDocument/2006/relationships/hyperlink" Target="https://es.wikipedia.org/wiki/San_Juan_de_La_Uni%C3%B3n_(Costa_Rica)" TargetMode="External"/><Relationship Id="rId14" Type="http://schemas.openxmlformats.org/officeDocument/2006/relationships/hyperlink" Target="https://es.wikipedia.org/wiki/Escaz%C3%BA_(Costa_Rica)" TargetMode="External"/><Relationship Id="rId56" Type="http://schemas.openxmlformats.org/officeDocument/2006/relationships/hyperlink" Target="https://es.wikipedia.org/wiki/Guadalupe_(Costa_Rica)" TargetMode="External"/><Relationship Id="rId317" Type="http://schemas.openxmlformats.org/officeDocument/2006/relationships/hyperlink" Target="https://es.wikipedia.org/wiki/Jes%C3%BAs_de_Santa_B%C3%A1rbara" TargetMode="External"/><Relationship Id="rId359" Type="http://schemas.openxmlformats.org/officeDocument/2006/relationships/hyperlink" Target="https://es.wikipedia.org/wiki/Cuajiniquil_de_Santa_Cruz" TargetMode="External"/><Relationship Id="rId98" Type="http://schemas.openxmlformats.org/officeDocument/2006/relationships/hyperlink" Target="https://es.wikipedia.org/wiki/San_Juan_de_Mata_(Costa_Rica)" TargetMode="External"/><Relationship Id="rId121" Type="http://schemas.openxmlformats.org/officeDocument/2006/relationships/hyperlink" Target="https://es.wikipedia.org/wiki/San_Andr%C3%A9s_de_Le%C3%B3n_Cort%C3%A9s_Castro" TargetMode="External"/><Relationship Id="rId163" Type="http://schemas.openxmlformats.org/officeDocument/2006/relationships/hyperlink" Target="https://es.wikipedia.org/wiki/Jes%C3%BAs_Mar%C3%ADa_de_San_Mateo" TargetMode="External"/><Relationship Id="rId219" Type="http://schemas.openxmlformats.org/officeDocument/2006/relationships/hyperlink" Target="https://es.wikipedia.org/wiki/Sarch%C3%AD_Sur" TargetMode="External"/><Relationship Id="rId370" Type="http://schemas.openxmlformats.org/officeDocument/2006/relationships/hyperlink" Target="https://es.wikipedia.org/wiki/Bel%C3%A9n_de_Carrillo" TargetMode="External"/><Relationship Id="rId426" Type="http://schemas.openxmlformats.org/officeDocument/2006/relationships/hyperlink" Target="https://es.wikipedia.org/wiki/Volc%C3%A1n_(distrito_de_Costa_Rica)" TargetMode="External"/><Relationship Id="rId230" Type="http://schemas.openxmlformats.org/officeDocument/2006/relationships/hyperlink" Target="https://es.wikipedia.org/wiki/Canalete_de_Upala" TargetMode="External"/><Relationship Id="rId468" Type="http://schemas.openxmlformats.org/officeDocument/2006/relationships/hyperlink" Target="https://es.wikipedia.org/wiki/Gu%C3%A1piles_(Costa_Rica)" TargetMode="External"/><Relationship Id="rId25" Type="http://schemas.openxmlformats.org/officeDocument/2006/relationships/hyperlink" Target="https://es.wikipedia.org/wiki/Rosario_de_Desamparados" TargetMode="External"/><Relationship Id="rId67" Type="http://schemas.openxmlformats.org/officeDocument/2006/relationships/hyperlink" Target="https://es.wikipedia.org/wiki/Piedades_(Costa_Rica)" TargetMode="External"/><Relationship Id="rId272" Type="http://schemas.openxmlformats.org/officeDocument/2006/relationships/hyperlink" Target="https://es.wikipedia.org/wiki/La_Suiza_de_Turrialba" TargetMode="External"/><Relationship Id="rId328" Type="http://schemas.openxmlformats.org/officeDocument/2006/relationships/hyperlink" Target="https://es.wikipedia.org/wiki/San_Francisco_de_San_Isidro" TargetMode="External"/><Relationship Id="rId132" Type="http://schemas.openxmlformats.org/officeDocument/2006/relationships/hyperlink" Target="https://es.wikipedia.org/wiki/Sabanilla_(Alajuela)" TargetMode="External"/><Relationship Id="rId174" Type="http://schemas.openxmlformats.org/officeDocument/2006/relationships/hyperlink" Target="https://es.wikipedia.org/wiki/San_Miguel_de_Naranjo" TargetMode="External"/><Relationship Id="rId381" Type="http://schemas.openxmlformats.org/officeDocument/2006/relationships/hyperlink" Target="https://es.wikipedia.org/wiki/Quebrada_Grande_de_Tilar%C3%A1n" TargetMode="External"/><Relationship Id="rId241" Type="http://schemas.openxmlformats.org/officeDocument/2006/relationships/hyperlink" Target="https://es.wikipedia.org/wiki/Santa_Isabel_de_R%C3%ADo_Cuarto" TargetMode="External"/><Relationship Id="rId437" Type="http://schemas.openxmlformats.org/officeDocument/2006/relationships/hyperlink" Target="https://es.wikipedia.org/wiki/Puerto_Cort%C3%A9s_(Costa_Rica)" TargetMode="External"/><Relationship Id="rId479" Type="http://schemas.openxmlformats.org/officeDocument/2006/relationships/hyperlink" Target="https://es.wikipedia.org/wiki/El_Cairo_(Costa_Rica)" TargetMode="External"/><Relationship Id="rId36" Type="http://schemas.openxmlformats.org/officeDocument/2006/relationships/hyperlink" Target="https://es.wikipedia.org/wiki/Desamparaditos_(Costa_Rica)" TargetMode="External"/><Relationship Id="rId283" Type="http://schemas.openxmlformats.org/officeDocument/2006/relationships/hyperlink" Target="https://es.wikipedia.org/wiki/Pacayas" TargetMode="External"/><Relationship Id="rId339" Type="http://schemas.openxmlformats.org/officeDocument/2006/relationships/hyperlink" Target="https://es.wikipedia.org/wiki/Horquetas_(Sarapiqu%C3%AD)" TargetMode="External"/><Relationship Id="rId490" Type="http://schemas.openxmlformats.org/officeDocument/2006/relationships/hyperlink" Target="https://es.wikipedia.org/wiki/Mercedes_(Costa_Rica)" TargetMode="External"/><Relationship Id="rId78" Type="http://schemas.openxmlformats.org/officeDocument/2006/relationships/hyperlink" Target="https://es.wikipedia.org/wiki/Cascajal_(Costa_Rica)" TargetMode="External"/><Relationship Id="rId101" Type="http://schemas.openxmlformats.org/officeDocument/2006/relationships/hyperlink" Target="https://es.wikipedia.org/wiki/Santa_Mar%C3%ADa_de_Dota" TargetMode="External"/><Relationship Id="rId143" Type="http://schemas.openxmlformats.org/officeDocument/2006/relationships/hyperlink" Target="https://es.wikipedia.org/wiki/Piedades_Norte" TargetMode="External"/><Relationship Id="rId185" Type="http://schemas.openxmlformats.org/officeDocument/2006/relationships/hyperlink" Target="https://es.wikipedia.org/wiki/Candelaria_de_Palmares" TargetMode="External"/><Relationship Id="rId350" Type="http://schemas.openxmlformats.org/officeDocument/2006/relationships/hyperlink" Target="https://es.wikipedia.org/wiki/Quebrada_Honda_(Costa_Rica)" TargetMode="External"/><Relationship Id="rId406" Type="http://schemas.openxmlformats.org/officeDocument/2006/relationships/hyperlink" Target="https://es.wikipedia.org/wiki/Lepanto_(Puntarenas)" TargetMode="External"/><Relationship Id="rId9" Type="http://schemas.openxmlformats.org/officeDocument/2006/relationships/hyperlink" Target="https://es.wikipedia.org/wiki/La_Uruca" TargetMode="External"/><Relationship Id="rId210" Type="http://schemas.openxmlformats.org/officeDocument/2006/relationships/hyperlink" Target="https://es.wikipedia.org/wiki/Pocosol" TargetMode="External"/><Relationship Id="rId392" Type="http://schemas.openxmlformats.org/officeDocument/2006/relationships/hyperlink" Target="https://es.wikipedia.org/wiki/Porvenir_de_Nandayure" TargetMode="External"/><Relationship Id="rId448" Type="http://schemas.openxmlformats.org/officeDocument/2006/relationships/hyperlink" Target="https://es.wikipedia.org/wiki/Guaycar%C3%A1" TargetMode="External"/><Relationship Id="rId252" Type="http://schemas.openxmlformats.org/officeDocument/2006/relationships/hyperlink" Target="https://es.wikipedia.org/wiki/Quebradilla" TargetMode="External"/><Relationship Id="rId294" Type="http://schemas.openxmlformats.org/officeDocument/2006/relationships/hyperlink" Target="https://es.wikipedia.org/wiki/Patio_de_Agua" TargetMode="External"/><Relationship Id="rId308" Type="http://schemas.openxmlformats.org/officeDocument/2006/relationships/hyperlink" Target="https://es.wikipedia.org/wiki/San_Miguel_de_Santo_Domingo" TargetMode="External"/><Relationship Id="rId47" Type="http://schemas.openxmlformats.org/officeDocument/2006/relationships/hyperlink" Target="https://es.wikipedia.org/wiki/Monterrey_de_Aserr%C3%AD" TargetMode="External"/><Relationship Id="rId89" Type="http://schemas.openxmlformats.org/officeDocument/2006/relationships/hyperlink" Target="https://es.wikipedia.org/wiki/San_Vicente_de_Moravia" TargetMode="External"/><Relationship Id="rId112" Type="http://schemas.openxmlformats.org/officeDocument/2006/relationships/hyperlink" Target="https://es.wikipedia.org/wiki/San_Pedro_de_P%C3%A9rez_Zeled%C3%B3n" TargetMode="External"/><Relationship Id="rId154" Type="http://schemas.openxmlformats.org/officeDocument/2006/relationships/hyperlink" Target="https://es.wikipedia.org/wiki/Grecia_(Costa_Rica)" TargetMode="External"/><Relationship Id="rId361" Type="http://schemas.openxmlformats.org/officeDocument/2006/relationships/hyperlink" Target="https://es.wikipedia.org/wiki/Cabo_Velas" TargetMode="External"/><Relationship Id="rId196" Type="http://schemas.openxmlformats.org/officeDocument/2006/relationships/hyperlink" Target="https://es.wikipedia.org/wiki/Coyolar" TargetMode="External"/><Relationship Id="rId417" Type="http://schemas.openxmlformats.org/officeDocument/2006/relationships/hyperlink" Target="https://es.wikipedia.org/wiki/El_Roble_de_Puntarenas" TargetMode="External"/><Relationship Id="rId459" Type="http://schemas.openxmlformats.org/officeDocument/2006/relationships/hyperlink" Target="https://es.wikipedia.org/wiki/Canoas_(Costa_Rica)" TargetMode="External"/><Relationship Id="rId16" Type="http://schemas.openxmlformats.org/officeDocument/2006/relationships/hyperlink" Target="https://es.wikipedia.org/wiki/San_Rafael_de_Escaz%C3%BA" TargetMode="External"/><Relationship Id="rId221" Type="http://schemas.openxmlformats.org/officeDocument/2006/relationships/hyperlink" Target="https://es.wikipedia.org/wiki/San_Pedro_de_Sarch%C3%AD" TargetMode="External"/><Relationship Id="rId263" Type="http://schemas.openxmlformats.org/officeDocument/2006/relationships/hyperlink" Target="https://es.wikipedia.org/wiki/Concepci%C3%B3n_de_La_Uni%C3%B3n" TargetMode="External"/><Relationship Id="rId319" Type="http://schemas.openxmlformats.org/officeDocument/2006/relationships/hyperlink" Target="https://es.wikipedia.org/wiki/Purab%C3%A1" TargetMode="External"/><Relationship Id="rId470" Type="http://schemas.openxmlformats.org/officeDocument/2006/relationships/hyperlink" Target="https://es.wikipedia.org/wiki/La_Rita_(Pococ%C3%AD)" TargetMode="External"/><Relationship Id="rId58" Type="http://schemas.openxmlformats.org/officeDocument/2006/relationships/hyperlink" Target="https://es.wikipedia.org/wiki/Calle_Blancos" TargetMode="External"/><Relationship Id="rId123" Type="http://schemas.openxmlformats.org/officeDocument/2006/relationships/hyperlink" Target="https://es.wikipedia.org/wiki/San_Isidro_de_Le%C3%B3n_Cort%C3%A9s_Castro" TargetMode="External"/><Relationship Id="rId330" Type="http://schemas.openxmlformats.org/officeDocument/2006/relationships/hyperlink" Target="https://es.wikipedia.org/wiki/La_Ribera_de_Bel%C3%A9n" TargetMode="External"/><Relationship Id="rId165" Type="http://schemas.openxmlformats.org/officeDocument/2006/relationships/hyperlink" Target="https://es.wikipedia.org/wiki/Atenas_(Costa_Rica)" TargetMode="External"/><Relationship Id="rId372" Type="http://schemas.openxmlformats.org/officeDocument/2006/relationships/hyperlink" Target="https://es.wikipedia.org/wiki/Palmira_de_Ca%C3%B1as" TargetMode="External"/><Relationship Id="rId428" Type="http://schemas.openxmlformats.org/officeDocument/2006/relationships/hyperlink" Target="https://es.wikipedia.org/wiki/Boruca_(distrito)" TargetMode="External"/><Relationship Id="rId232" Type="http://schemas.openxmlformats.org/officeDocument/2006/relationships/hyperlink" Target="https://es.wikipedia.org/wiki/Ca%C3%B1o_Negro_(Costa_Rica)" TargetMode="External"/><Relationship Id="rId274" Type="http://schemas.openxmlformats.org/officeDocument/2006/relationships/hyperlink" Target="https://es.wikipedia.org/wiki/Santa_Cruz_(Turrialba)" TargetMode="External"/><Relationship Id="rId481" Type="http://schemas.openxmlformats.org/officeDocument/2006/relationships/hyperlink" Target="https://es.wikipedia.org/wiki/Reventaz%C3%B3n_(Costa_Rica)" TargetMode="External"/><Relationship Id="rId27" Type="http://schemas.openxmlformats.org/officeDocument/2006/relationships/hyperlink" Target="https://es.wikipedia.org/wiki/San_Rafael_Abajo" TargetMode="External"/><Relationship Id="rId69" Type="http://schemas.openxmlformats.org/officeDocument/2006/relationships/hyperlink" Target="https://es.wikipedia.org/wiki/Alajuelita" TargetMode="External"/><Relationship Id="rId134" Type="http://schemas.openxmlformats.org/officeDocument/2006/relationships/hyperlink" Target="https://es.wikipedia.org/wiki/R%C3%ADo_Segundo_de_Alajuela" TargetMode="External"/><Relationship Id="rId80" Type="http://schemas.openxmlformats.org/officeDocument/2006/relationships/hyperlink" Target="https://es.wikipedia.org/wiki/Guaitil_(Costa_Rica)" TargetMode="External"/><Relationship Id="rId176" Type="http://schemas.openxmlformats.org/officeDocument/2006/relationships/hyperlink" Target="https://es.wikipedia.org/wiki/Cirr%C3%AD_Sur" TargetMode="External"/><Relationship Id="rId341" Type="http://schemas.openxmlformats.org/officeDocument/2006/relationships/hyperlink" Target="https://es.wikipedia.org/wiki/Cure%C3%B1a_(Sarapiqu%C3%AD)" TargetMode="External"/><Relationship Id="rId383" Type="http://schemas.openxmlformats.org/officeDocument/2006/relationships/hyperlink" Target="https://es.wikipedia.org/wiki/Santa_Rosa_de_Tilar%C3%A1n" TargetMode="External"/><Relationship Id="rId439" Type="http://schemas.openxmlformats.org/officeDocument/2006/relationships/hyperlink" Target="https://es.wikipedia.org/wiki/Sierpe_(Costa_Rica)" TargetMode="External"/><Relationship Id="rId201" Type="http://schemas.openxmlformats.org/officeDocument/2006/relationships/hyperlink" Target="https://es.wikipedia.org/wiki/Aguas_Zarcas" TargetMode="External"/><Relationship Id="rId243" Type="http://schemas.openxmlformats.org/officeDocument/2006/relationships/hyperlink" Target="https://es.wikipedia.org/wiki/Occidental_de_Cartago" TargetMode="External"/><Relationship Id="rId285" Type="http://schemas.openxmlformats.org/officeDocument/2006/relationships/hyperlink" Target="https://es.wikipedia.org/wiki/Capellades_(Costa_Rica)" TargetMode="External"/><Relationship Id="rId450" Type="http://schemas.openxmlformats.org/officeDocument/2006/relationships/hyperlink" Target="https://es.wikipedia.org/wiki/San_Vito_(Coto_Brus)" TargetMode="External"/><Relationship Id="rId38" Type="http://schemas.openxmlformats.org/officeDocument/2006/relationships/hyperlink" Target="https://es.wikipedia.org/wiki/Chires" TargetMode="External"/><Relationship Id="rId103" Type="http://schemas.openxmlformats.org/officeDocument/2006/relationships/hyperlink" Target="https://es.wikipedia.org/wiki/Copey_de_Dota" TargetMode="External"/><Relationship Id="rId310" Type="http://schemas.openxmlformats.org/officeDocument/2006/relationships/hyperlink" Target="https://es.wikipedia.org/wiki/Santo_Tom%C3%A1s_de_Santo_Domingo" TargetMode="External"/><Relationship Id="rId492" Type="http://schemas.openxmlformats.org/officeDocument/2006/relationships/hyperlink" Target="https://es.wikipedia.org/wiki/R%C3%ADo_Jim%C3%A9nez_(Costa_Rica)" TargetMode="External"/><Relationship Id="rId91" Type="http://schemas.openxmlformats.org/officeDocument/2006/relationships/hyperlink" Target="https://es.wikipedia.org/wiki/La_Trinidad_de_Moravia" TargetMode="External"/><Relationship Id="rId145" Type="http://schemas.openxmlformats.org/officeDocument/2006/relationships/hyperlink" Target="https://es.wikipedia.org/wiki/San_Rafael_de_San_Ram%C3%B3n" TargetMode="External"/><Relationship Id="rId187" Type="http://schemas.openxmlformats.org/officeDocument/2006/relationships/hyperlink" Target="https://es.wikipedia.org/wiki/La_Granja_de_Palmares" TargetMode="External"/><Relationship Id="rId352" Type="http://schemas.openxmlformats.org/officeDocument/2006/relationships/hyperlink" Target="https://es.wikipedia.org/wiki/Nosara" TargetMode="External"/><Relationship Id="rId394" Type="http://schemas.openxmlformats.org/officeDocument/2006/relationships/hyperlink" Target="https://es.wikipedia.org/wiki/La_Cruz_(Costa_Rica)" TargetMode="External"/><Relationship Id="rId408" Type="http://schemas.openxmlformats.org/officeDocument/2006/relationships/hyperlink" Target="https://es.wikipedia.org/wiki/Manzanillo_de_Puntarenas" TargetMode="External"/><Relationship Id="rId212" Type="http://schemas.openxmlformats.org/officeDocument/2006/relationships/hyperlink" Target="https://es.wikipedia.org/wiki/Laguna_de_Zarcero" TargetMode="External"/><Relationship Id="rId254" Type="http://schemas.openxmlformats.org/officeDocument/2006/relationships/hyperlink" Target="https://es.wikipedia.org/wiki/Santiago_de_Para%C3%ADso" TargetMode="External"/><Relationship Id="rId49" Type="http://schemas.openxmlformats.org/officeDocument/2006/relationships/hyperlink" Target="https://es.wikipedia.org/wiki/Col%C3%B3n_(Costa_Rica)" TargetMode="External"/><Relationship Id="rId114" Type="http://schemas.openxmlformats.org/officeDocument/2006/relationships/hyperlink" Target="https://es.wikipedia.org/wiki/Pejibaye_de_P%C3%A9rez_Zeled%C3%B3n" TargetMode="External"/><Relationship Id="rId296" Type="http://schemas.openxmlformats.org/officeDocument/2006/relationships/hyperlink" Target="https://es.wikipedia.org/wiki/Mercedes_de_Heredia" TargetMode="External"/><Relationship Id="rId461" Type="http://schemas.openxmlformats.org/officeDocument/2006/relationships/hyperlink" Target="https://es.wikipedia.org/wiki/Jac%C3%B3" TargetMode="External"/><Relationship Id="rId60" Type="http://schemas.openxmlformats.org/officeDocument/2006/relationships/hyperlink" Target="https://es.wikipedia.org/wiki/Ip%C3%ADs" TargetMode="External"/><Relationship Id="rId156" Type="http://schemas.openxmlformats.org/officeDocument/2006/relationships/hyperlink" Target="https://es.wikipedia.org/wiki/San_Jos%C3%A9_de_Grecia" TargetMode="External"/><Relationship Id="rId198" Type="http://schemas.openxmlformats.org/officeDocument/2006/relationships/hyperlink" Target="https://es.wikipedia.org/wiki/Quesada_(Costa_Rica)" TargetMode="External"/><Relationship Id="rId321" Type="http://schemas.openxmlformats.org/officeDocument/2006/relationships/hyperlink" Target="https://es.wikipedia.org/wiki/San_Josecito_de_San_Rafael" TargetMode="External"/><Relationship Id="rId363" Type="http://schemas.openxmlformats.org/officeDocument/2006/relationships/hyperlink" Target="https://es.wikipedia.org/wiki/Bagaces" TargetMode="External"/><Relationship Id="rId419" Type="http://schemas.openxmlformats.org/officeDocument/2006/relationships/hyperlink" Target="https://es.wikipedia.org/wiki/Esp%C3%ADritu_Santo_(Costa_Rica)" TargetMode="External"/><Relationship Id="rId223" Type="http://schemas.openxmlformats.org/officeDocument/2006/relationships/hyperlink" Target="https://es.wikipedia.org/wiki/Upala" TargetMode="External"/><Relationship Id="rId430" Type="http://schemas.openxmlformats.org/officeDocument/2006/relationships/hyperlink" Target="https://es.wikipedia.org/wiki/Colinas_(Costa_Rica)" TargetMode="External"/><Relationship Id="rId18" Type="http://schemas.openxmlformats.org/officeDocument/2006/relationships/hyperlink" Target="https://es.wikipedia.org/wiki/San_Miguel_de_Desamparados" TargetMode="External"/><Relationship Id="rId265" Type="http://schemas.openxmlformats.org/officeDocument/2006/relationships/hyperlink" Target="https://es.wikipedia.org/wiki/San_Ram%C3%B3n_de_La_Uni%C3%B3n" TargetMode="External"/><Relationship Id="rId472" Type="http://schemas.openxmlformats.org/officeDocument/2006/relationships/hyperlink" Target="https://es.wikipedia.org/wiki/Cariari_(Pococ%C3%AD)" TargetMode="External"/><Relationship Id="rId125" Type="http://schemas.openxmlformats.org/officeDocument/2006/relationships/hyperlink" Target="https://es.wikipedia.org/wiki/San_Antonio_de_Le%C3%B3n_Cort%C3%A9s_Castro" TargetMode="External"/><Relationship Id="rId167" Type="http://schemas.openxmlformats.org/officeDocument/2006/relationships/hyperlink" Target="https://es.wikipedia.org/wiki/Mercedes_de_Atenas" TargetMode="External"/><Relationship Id="rId332" Type="http://schemas.openxmlformats.org/officeDocument/2006/relationships/hyperlink" Target="https://es.wikipedia.org/wiki/San_Joaqu%C3%ADn_(Flores)" TargetMode="External"/><Relationship Id="rId374" Type="http://schemas.openxmlformats.org/officeDocument/2006/relationships/hyperlink" Target="https://es.wikipedia.org/wiki/Bebedero_(Costa_Rica)" TargetMode="External"/><Relationship Id="rId71" Type="http://schemas.openxmlformats.org/officeDocument/2006/relationships/hyperlink" Target="https://es.wikipedia.org/wiki/San_Antonio_de_Alajuelita" TargetMode="External"/><Relationship Id="rId234" Type="http://schemas.openxmlformats.org/officeDocument/2006/relationships/hyperlink" Target="https://es.wikipedia.org/wiki/San_Jorge_de_Los_Chiles" TargetMode="External"/><Relationship Id="rId2" Type="http://schemas.openxmlformats.org/officeDocument/2006/relationships/hyperlink" Target="https://es.wikipedia.org/wiki/Censo_costarricense_de_2000" TargetMode="External"/><Relationship Id="rId29" Type="http://schemas.openxmlformats.org/officeDocument/2006/relationships/hyperlink" Target="https://es.wikipedia.org/wiki/Los_Guido" TargetMode="External"/><Relationship Id="rId276" Type="http://schemas.openxmlformats.org/officeDocument/2006/relationships/hyperlink" Target="https://es.wikipedia.org/wiki/Pavones_de_Turrialba" TargetMode="External"/><Relationship Id="rId441" Type="http://schemas.openxmlformats.org/officeDocument/2006/relationships/hyperlink" Target="https://es.wikipedia.org/wiki/Piedras_Blancas_(Costa_Rica)" TargetMode="External"/><Relationship Id="rId483" Type="http://schemas.openxmlformats.org/officeDocument/2006/relationships/hyperlink" Target="https://es.wikipedia.org/wiki/Sixaola_(Costa_Rica)" TargetMode="External"/><Relationship Id="rId40" Type="http://schemas.openxmlformats.org/officeDocument/2006/relationships/hyperlink" Target="https://es.wikipedia.org/wiki/San_Lorenzo_(Costa_Rica)" TargetMode="External"/><Relationship Id="rId136" Type="http://schemas.openxmlformats.org/officeDocument/2006/relationships/hyperlink" Target="https://es.wikipedia.org/wiki/Turr%C3%BAcares" TargetMode="External"/><Relationship Id="rId178" Type="http://schemas.openxmlformats.org/officeDocument/2006/relationships/hyperlink" Target="https://es.wikipedia.org/wiki/San_Juan_de_Naranjo" TargetMode="External"/><Relationship Id="rId301" Type="http://schemas.openxmlformats.org/officeDocument/2006/relationships/hyperlink" Target="https://es.wikipedia.org/wiki/San_Pedro_de_Barva" TargetMode="External"/><Relationship Id="rId343" Type="http://schemas.openxmlformats.org/officeDocument/2006/relationships/hyperlink" Target="https://es.wikipedia.org/wiki/Ca%C3%B1as_Dulces" TargetMode="External"/><Relationship Id="rId82" Type="http://schemas.openxmlformats.org/officeDocument/2006/relationships/hyperlink" Target="https://es.wikipedia.org/wiki/Cangrejal" TargetMode="External"/><Relationship Id="rId203" Type="http://schemas.openxmlformats.org/officeDocument/2006/relationships/hyperlink" Target="https://es.wikipedia.org/wiki/Pital_(San_Carlos)" TargetMode="External"/><Relationship Id="rId385" Type="http://schemas.openxmlformats.org/officeDocument/2006/relationships/hyperlink" Target="https://es.wikipedia.org/wiki/Tierras_Morenas" TargetMode="External"/><Relationship Id="rId245" Type="http://schemas.openxmlformats.org/officeDocument/2006/relationships/hyperlink" Target="https://es.wikipedia.org/wiki/San_Nicol%C3%A1s_(Cartago)" TargetMode="External"/><Relationship Id="rId287" Type="http://schemas.openxmlformats.org/officeDocument/2006/relationships/hyperlink" Target="https://es.wikipedia.org/wiki/Cot_(Oreamuno)" TargetMode="External"/><Relationship Id="rId410" Type="http://schemas.openxmlformats.org/officeDocument/2006/relationships/hyperlink" Target="https://es.wikipedia.org/wiki/Barranca_de_Puntarenas" TargetMode="External"/><Relationship Id="rId452" Type="http://schemas.openxmlformats.org/officeDocument/2006/relationships/hyperlink" Target="https://es.wikipedia.org/wiki/Aguabuena" TargetMode="External"/><Relationship Id="rId494" Type="http://schemas.openxmlformats.org/officeDocument/2006/relationships/drawing" Target="../drawings/drawing3.xml"/><Relationship Id="rId105" Type="http://schemas.openxmlformats.org/officeDocument/2006/relationships/hyperlink" Target="https://es.wikipedia.org/wiki/Granadilla_(Costa_Rica)" TargetMode="External"/><Relationship Id="rId147" Type="http://schemas.openxmlformats.org/officeDocument/2006/relationships/hyperlink" Target="https://es.wikipedia.org/wiki/%C3%81ngeles_de_San_Ram%C3%B3n" TargetMode="External"/><Relationship Id="rId312" Type="http://schemas.openxmlformats.org/officeDocument/2006/relationships/hyperlink" Target="https://es.wikipedia.org/wiki/Tures" TargetMode="External"/><Relationship Id="rId354" Type="http://schemas.openxmlformats.org/officeDocument/2006/relationships/hyperlink" Target="https://es.wikipedia.org/wiki/Santa_Cruz_(Costa_Rica)" TargetMode="External"/><Relationship Id="rId51" Type="http://schemas.openxmlformats.org/officeDocument/2006/relationships/hyperlink" Target="https://es.wikipedia.org/wiki/Tabarcia" TargetMode="External"/><Relationship Id="rId93" Type="http://schemas.openxmlformats.org/officeDocument/2006/relationships/hyperlink" Target="https://es.wikipedia.org/wiki/Sabanilla_(Montes_de_Oca)" TargetMode="External"/><Relationship Id="rId189" Type="http://schemas.openxmlformats.org/officeDocument/2006/relationships/hyperlink" Target="https://es.wikipedia.org/wiki/San_Juan_de_Po%C3%A1s" TargetMode="External"/><Relationship Id="rId396" Type="http://schemas.openxmlformats.org/officeDocument/2006/relationships/hyperlink" Target="https://es.wikipedia.org/wiki/La_Garita_de_La_Cruz" TargetMode="External"/><Relationship Id="rId214" Type="http://schemas.openxmlformats.org/officeDocument/2006/relationships/hyperlink" Target="https://es.wikipedia.org/wiki/Guadalupe_de_Zarcero" TargetMode="External"/><Relationship Id="rId256" Type="http://schemas.openxmlformats.org/officeDocument/2006/relationships/hyperlink" Target="https://es.wikipedia.org/wiki/Cach%C3%AD" TargetMode="External"/><Relationship Id="rId298" Type="http://schemas.openxmlformats.org/officeDocument/2006/relationships/hyperlink" Target="https://es.wikipedia.org/wiki/Ulloa_de_Heredia" TargetMode="External"/><Relationship Id="rId421" Type="http://schemas.openxmlformats.org/officeDocument/2006/relationships/hyperlink" Target="https://es.wikipedia.org/wiki/Macacona" TargetMode="External"/><Relationship Id="rId463" Type="http://schemas.openxmlformats.org/officeDocument/2006/relationships/hyperlink" Target="https://es.wikipedia.org/wiki/Lagunillas_(Garabito)" TargetMode="External"/><Relationship Id="rId116" Type="http://schemas.openxmlformats.org/officeDocument/2006/relationships/hyperlink" Target="https://es.wikipedia.org/wiki/Bar%C3%BA_de_P%C3%A9rez_Zeled%C3%B3n" TargetMode="External"/><Relationship Id="rId158" Type="http://schemas.openxmlformats.org/officeDocument/2006/relationships/hyperlink" Target="https://es.wikipedia.org/wiki/Tacares" TargetMode="External"/><Relationship Id="rId323" Type="http://schemas.openxmlformats.org/officeDocument/2006/relationships/hyperlink" Target="https://es.wikipedia.org/wiki/%C3%81ngeles_de_San_Rafael_(Costa_Rica)" TargetMode="External"/><Relationship Id="rId20" Type="http://schemas.openxmlformats.org/officeDocument/2006/relationships/hyperlink" Target="https://es.wikipedia.org/wiki/San_Rafael_Arriba" TargetMode="External"/><Relationship Id="rId62" Type="http://schemas.openxmlformats.org/officeDocument/2006/relationships/hyperlink" Target="https://es.wikipedia.org/wiki/Purral" TargetMode="External"/><Relationship Id="rId365" Type="http://schemas.openxmlformats.org/officeDocument/2006/relationships/hyperlink" Target="https://es.wikipedia.org/wiki/Mogote_(Bagaces)" TargetMode="External"/><Relationship Id="rId190" Type="http://schemas.openxmlformats.org/officeDocument/2006/relationships/hyperlink" Target="https://es.wikipedia.org/wiki/San_Rafael_de_Po%C3%A1s" TargetMode="External"/><Relationship Id="rId204" Type="http://schemas.openxmlformats.org/officeDocument/2006/relationships/hyperlink" Target="https://es.wikipedia.org/wiki/La_Fortuna_(Costa_Rica)" TargetMode="External"/><Relationship Id="rId225" Type="http://schemas.openxmlformats.org/officeDocument/2006/relationships/hyperlink" Target="https://es.wikipedia.org/wiki/San_Jos%C3%A9_de_Upala" TargetMode="External"/><Relationship Id="rId246" Type="http://schemas.openxmlformats.org/officeDocument/2006/relationships/hyperlink" Target="https://es.wikipedia.org/wiki/Aguacaliente" TargetMode="External"/><Relationship Id="rId267" Type="http://schemas.openxmlformats.org/officeDocument/2006/relationships/hyperlink" Target="https://es.wikipedia.org/wiki/Juan_Vi%C3%B1as_(Costa_Rica)" TargetMode="External"/><Relationship Id="rId288" Type="http://schemas.openxmlformats.org/officeDocument/2006/relationships/hyperlink" Target="https://es.wikipedia.org/wiki/Potrero_Cerrado" TargetMode="External"/><Relationship Id="rId411" Type="http://schemas.openxmlformats.org/officeDocument/2006/relationships/hyperlink" Target="https://es.wikipedia.org/wiki/Monteverde_(Costa_Rica)" TargetMode="External"/><Relationship Id="rId432" Type="http://schemas.openxmlformats.org/officeDocument/2006/relationships/hyperlink" Target="https://es.wikipedia.org/wiki/Biolley" TargetMode="External"/><Relationship Id="rId453" Type="http://schemas.openxmlformats.org/officeDocument/2006/relationships/hyperlink" Target="https://es.wikipedia.org/wiki/Limoncito" TargetMode="External"/><Relationship Id="rId474" Type="http://schemas.openxmlformats.org/officeDocument/2006/relationships/hyperlink" Target="https://es.wikipedia.org/wiki/La_Colonia_(Pococ%C3%AD)" TargetMode="External"/><Relationship Id="rId106" Type="http://schemas.openxmlformats.org/officeDocument/2006/relationships/hyperlink" Target="https://es.wikipedia.org/wiki/S%C3%A1nchez_(Costa_Rica)" TargetMode="External"/><Relationship Id="rId127" Type="http://schemas.openxmlformats.org/officeDocument/2006/relationships/hyperlink" Target="https://es.wikipedia.org/wiki/San_Jos%C3%A9_de_Alajuela" TargetMode="External"/><Relationship Id="rId313" Type="http://schemas.openxmlformats.org/officeDocument/2006/relationships/hyperlink" Target="https://es.wikipedia.org/wiki/Par%C3%A1_(Costa_Rica)" TargetMode="External"/><Relationship Id="rId10" Type="http://schemas.openxmlformats.org/officeDocument/2006/relationships/hyperlink" Target="https://es.wikipedia.org/wiki/Mata_Redonda_(San_Jos%C3%A9)" TargetMode="External"/><Relationship Id="rId31" Type="http://schemas.openxmlformats.org/officeDocument/2006/relationships/hyperlink" Target="https://es.wikipedia.org/wiki/Mercedes_Sur" TargetMode="External"/><Relationship Id="rId52" Type="http://schemas.openxmlformats.org/officeDocument/2006/relationships/hyperlink" Target="https://es.wikipedia.org/wiki/Piedras_Negras_(Costa_Rica)" TargetMode="External"/><Relationship Id="rId73" Type="http://schemas.openxmlformats.org/officeDocument/2006/relationships/hyperlink" Target="https://es.wikipedia.org/wiki/San_Felipe_de_Alajuelita" TargetMode="External"/><Relationship Id="rId94" Type="http://schemas.openxmlformats.org/officeDocument/2006/relationships/hyperlink" Target="https://es.wikipedia.org/wiki/Mercedes_de_Montes_de_Oca" TargetMode="External"/><Relationship Id="rId148" Type="http://schemas.openxmlformats.org/officeDocument/2006/relationships/hyperlink" Target="https://es.wikipedia.org/wiki/Alfaro_de_San_Ram%C3%B3n" TargetMode="External"/><Relationship Id="rId169" Type="http://schemas.openxmlformats.org/officeDocument/2006/relationships/hyperlink" Target="https://es.wikipedia.org/wiki/Concepci%C3%B3n_de_Atenas" TargetMode="External"/><Relationship Id="rId334" Type="http://schemas.openxmlformats.org/officeDocument/2006/relationships/hyperlink" Target="https://es.wikipedia.org/wiki/Llorente_de_Flores" TargetMode="External"/><Relationship Id="rId355" Type="http://schemas.openxmlformats.org/officeDocument/2006/relationships/hyperlink" Target="https://es.wikipedia.org/wiki/Bols%C3%B3n_(Costa_Rica)" TargetMode="External"/><Relationship Id="rId376" Type="http://schemas.openxmlformats.org/officeDocument/2006/relationships/hyperlink" Target="https://es.wikipedia.org/wiki/Las_Juntas_(Costa_Rica)" TargetMode="External"/><Relationship Id="rId397" Type="http://schemas.openxmlformats.org/officeDocument/2006/relationships/hyperlink" Target="https://es.wikipedia.org/wiki/Santa_Elena_de_La_Cruz" TargetMode="External"/><Relationship Id="rId4" Type="http://schemas.openxmlformats.org/officeDocument/2006/relationships/hyperlink" Target="https://es.wikipedia.org/wiki/Merced_(Costa_Rica)" TargetMode="External"/><Relationship Id="rId180" Type="http://schemas.openxmlformats.org/officeDocument/2006/relationships/hyperlink" Target="https://es.wikipedia.org/wiki/Palmitos_de_Naranjo" TargetMode="External"/><Relationship Id="rId215" Type="http://schemas.openxmlformats.org/officeDocument/2006/relationships/hyperlink" Target="https://es.wikipedia.org/wiki/Palmira_de_Zarcero" TargetMode="External"/><Relationship Id="rId236" Type="http://schemas.openxmlformats.org/officeDocument/2006/relationships/hyperlink" Target="https://es.wikipedia.org/wiki/Buenavista_de_Guatuso" TargetMode="External"/><Relationship Id="rId257" Type="http://schemas.openxmlformats.org/officeDocument/2006/relationships/hyperlink" Target="https://es.wikipedia.org/wiki/Llanos_de_Santa_Luc%C3%ADa" TargetMode="External"/><Relationship Id="rId278" Type="http://schemas.openxmlformats.org/officeDocument/2006/relationships/hyperlink" Target="https://es.wikipedia.org/wiki/Tayutic" TargetMode="External"/><Relationship Id="rId401" Type="http://schemas.openxmlformats.org/officeDocument/2006/relationships/hyperlink" Target="https://es.wikipedia.org/wiki/Huacas_de_Hojancha" TargetMode="External"/><Relationship Id="rId422" Type="http://schemas.openxmlformats.org/officeDocument/2006/relationships/hyperlink" Target="https://es.wikipedia.org/wiki/San_Rafael_de_Esparza" TargetMode="External"/><Relationship Id="rId443" Type="http://schemas.openxmlformats.org/officeDocument/2006/relationships/hyperlink" Target="https://es.wikipedia.org/wiki/Quepos" TargetMode="External"/><Relationship Id="rId464" Type="http://schemas.openxmlformats.org/officeDocument/2006/relationships/hyperlink" Target="https://es.wikipedia.org/wiki/Lim%C3%B3n_(Costa_Rica)" TargetMode="External"/><Relationship Id="rId303" Type="http://schemas.openxmlformats.org/officeDocument/2006/relationships/hyperlink" Target="https://es.wikipedia.org/wiki/San_Roque_de_Barva" TargetMode="External"/><Relationship Id="rId485" Type="http://schemas.openxmlformats.org/officeDocument/2006/relationships/hyperlink" Target="https://es.wikipedia.org/wiki/Telire_(Talamanca)" TargetMode="External"/><Relationship Id="rId42" Type="http://schemas.openxmlformats.org/officeDocument/2006/relationships/hyperlink" Target="https://es.wikipedia.org/wiki/Aserr%C3%AD" TargetMode="External"/><Relationship Id="rId84" Type="http://schemas.openxmlformats.org/officeDocument/2006/relationships/hyperlink" Target="https://es.wikipedia.org/wiki/San_Juan_de_Tib%C3%A1s" TargetMode="External"/><Relationship Id="rId138" Type="http://schemas.openxmlformats.org/officeDocument/2006/relationships/hyperlink" Target="https://es.wikipedia.org/wiki/La_Garita_(Costa_Rica)" TargetMode="External"/><Relationship Id="rId345" Type="http://schemas.openxmlformats.org/officeDocument/2006/relationships/hyperlink" Target="https://es.wikipedia.org/wiki/Nacascolo_(Costa_Rica)" TargetMode="External"/><Relationship Id="rId387" Type="http://schemas.openxmlformats.org/officeDocument/2006/relationships/hyperlink" Target="https://es.wikipedia.org/wiki/Cabeceras" TargetMode="External"/><Relationship Id="rId191" Type="http://schemas.openxmlformats.org/officeDocument/2006/relationships/hyperlink" Target="https://es.wikipedia.org/wiki/Carrillos" TargetMode="External"/><Relationship Id="rId205" Type="http://schemas.openxmlformats.org/officeDocument/2006/relationships/hyperlink" Target="https://es.wikipedia.org/wiki/La_Tigra_(San_Carlos)" TargetMode="External"/><Relationship Id="rId247" Type="http://schemas.openxmlformats.org/officeDocument/2006/relationships/hyperlink" Target="https://es.wikipedia.org/wiki/Guadalupe_de_Cartago" TargetMode="External"/><Relationship Id="rId412" Type="http://schemas.openxmlformats.org/officeDocument/2006/relationships/hyperlink" Target="https://es.wikipedia.org/wiki/Isla_del_Coco" TargetMode="External"/><Relationship Id="rId107" Type="http://schemas.openxmlformats.org/officeDocument/2006/relationships/hyperlink" Target="https://es.wikipedia.org/wiki/Tirrases" TargetMode="External"/><Relationship Id="rId289" Type="http://schemas.openxmlformats.org/officeDocument/2006/relationships/hyperlink" Target="https://es.wikipedia.org/wiki/Cipreses_de_Oreamuno" TargetMode="External"/><Relationship Id="rId454" Type="http://schemas.openxmlformats.org/officeDocument/2006/relationships/hyperlink" Target="https://es.wikipedia.org/wiki/Pittier_(distrito)" TargetMode="External"/><Relationship Id="rId11" Type="http://schemas.openxmlformats.org/officeDocument/2006/relationships/hyperlink" Target="https://es.wikipedia.org/wiki/Pavas_(San_Jos%C3%A9)" TargetMode="External"/><Relationship Id="rId53" Type="http://schemas.openxmlformats.org/officeDocument/2006/relationships/hyperlink" Target="https://es.wikipedia.org/wiki/Picagres" TargetMode="External"/><Relationship Id="rId149" Type="http://schemas.openxmlformats.org/officeDocument/2006/relationships/hyperlink" Target="https://es.wikipedia.org/wiki/Volio_de_San_Ram%C3%B3n" TargetMode="External"/><Relationship Id="rId314" Type="http://schemas.openxmlformats.org/officeDocument/2006/relationships/hyperlink" Target="https://es.wikipedia.org/wiki/Santa_B%C3%A1rbara_(Costa_Rica)" TargetMode="External"/><Relationship Id="rId356" Type="http://schemas.openxmlformats.org/officeDocument/2006/relationships/hyperlink" Target="https://es.wikipedia.org/wiki/Veintisiete_de_Abril_(Santa_Cruz)" TargetMode="External"/><Relationship Id="rId398" Type="http://schemas.openxmlformats.org/officeDocument/2006/relationships/hyperlink" Target="https://es.wikipedia.org/wiki/Hojancha_(Costa_Rica)" TargetMode="External"/><Relationship Id="rId95" Type="http://schemas.openxmlformats.org/officeDocument/2006/relationships/hyperlink" Target="https://es.wikipedia.org/wiki/San_Rafael_de_Montes_de_Oca" TargetMode="External"/><Relationship Id="rId160" Type="http://schemas.openxmlformats.org/officeDocument/2006/relationships/hyperlink" Target="https://es.wikipedia.org/wiki/Bol%C3%ADvar_(Costa_Rica)" TargetMode="External"/><Relationship Id="rId216" Type="http://schemas.openxmlformats.org/officeDocument/2006/relationships/hyperlink" Target="https://es.wikipedia.org/wiki/Zapote_de_Zarcero" TargetMode="External"/><Relationship Id="rId423" Type="http://schemas.openxmlformats.org/officeDocument/2006/relationships/hyperlink" Target="https://es.wikipedia.org/wiki/San_Jer%C3%B3nimo_de_Esparza" TargetMode="External"/><Relationship Id="rId258" Type="http://schemas.openxmlformats.org/officeDocument/2006/relationships/hyperlink" Target="https://es.wikipedia.org/wiki/Birrisito" TargetMode="External"/><Relationship Id="rId465" Type="http://schemas.openxmlformats.org/officeDocument/2006/relationships/hyperlink" Target="https://es.wikipedia.org/wiki/Valle_La_Estrella" TargetMode="External"/><Relationship Id="rId22" Type="http://schemas.openxmlformats.org/officeDocument/2006/relationships/hyperlink" Target="https://es.wikipedia.org/wiki/Frailes_(Costa_Rica)" TargetMode="External"/><Relationship Id="rId64" Type="http://schemas.openxmlformats.org/officeDocument/2006/relationships/hyperlink" Target="https://es.wikipedia.org/wiki/Salitral_(Costa_Rica)" TargetMode="External"/><Relationship Id="rId118" Type="http://schemas.openxmlformats.org/officeDocument/2006/relationships/hyperlink" Target="https://es.wikipedia.org/wiki/P%C3%A1ramo_(Costa_Rica)" TargetMode="External"/><Relationship Id="rId325" Type="http://schemas.openxmlformats.org/officeDocument/2006/relationships/hyperlink" Target="https://es.wikipedia.org/wiki/San_Isidro_(Heredia)" TargetMode="External"/><Relationship Id="rId367" Type="http://schemas.openxmlformats.org/officeDocument/2006/relationships/hyperlink" Target="https://es.wikipedia.org/wiki/Filadelfia_(Costa_Rica)" TargetMode="External"/><Relationship Id="rId171" Type="http://schemas.openxmlformats.org/officeDocument/2006/relationships/hyperlink" Target="https://es.wikipedia.org/wiki/Santa_Eulalia_de_Atenas" TargetMode="External"/><Relationship Id="rId227" Type="http://schemas.openxmlformats.org/officeDocument/2006/relationships/hyperlink" Target="https://es.wikipedia.org/wiki/Delicias_de_Upala" TargetMode="External"/><Relationship Id="rId269" Type="http://schemas.openxmlformats.org/officeDocument/2006/relationships/hyperlink" Target="https://es.wikipedia.org/wiki/Pejibaye_de_Jim%C3%A9nez" TargetMode="External"/><Relationship Id="rId434" Type="http://schemas.openxmlformats.org/officeDocument/2006/relationships/hyperlink" Target="https://es.wikipedia.org/wiki/Miramar_(Costa_Rica)" TargetMode="External"/><Relationship Id="rId476" Type="http://schemas.openxmlformats.org/officeDocument/2006/relationships/hyperlink" Target="https://es.wikipedia.org/wiki/Pacuarito" TargetMode="External"/><Relationship Id="rId33" Type="http://schemas.openxmlformats.org/officeDocument/2006/relationships/hyperlink" Target="https://es.wikipedia.org/wiki/Grifo_Alto_(Costa_Rica)" TargetMode="External"/><Relationship Id="rId129" Type="http://schemas.openxmlformats.org/officeDocument/2006/relationships/hyperlink" Target="https://es.wikipedia.org/wiki/San_Antonio_de_Alajuela" TargetMode="External"/><Relationship Id="rId280" Type="http://schemas.openxmlformats.org/officeDocument/2006/relationships/hyperlink" Target="https://es.wikipedia.org/wiki/Tres_Equis_de_Turrialba" TargetMode="External"/><Relationship Id="rId336" Type="http://schemas.openxmlformats.org/officeDocument/2006/relationships/hyperlink" Target="https://es.wikipedia.org/wiki/Rinc%C3%B3n_de_Sabanilla" TargetMode="External"/><Relationship Id="rId75" Type="http://schemas.openxmlformats.org/officeDocument/2006/relationships/hyperlink" Target="https://es.wikipedia.org/wiki/San_Rafael_de_Coronado" TargetMode="External"/><Relationship Id="rId140" Type="http://schemas.openxmlformats.org/officeDocument/2006/relationships/hyperlink" Target="https://es.wikipedia.org/wiki/San_Ram%C3%B3n_(Costa_Rica)" TargetMode="External"/><Relationship Id="rId182" Type="http://schemas.openxmlformats.org/officeDocument/2006/relationships/hyperlink" Target="https://es.wikipedia.org/wiki/Zaragoza_(Costa_Rica)" TargetMode="External"/><Relationship Id="rId378" Type="http://schemas.openxmlformats.org/officeDocument/2006/relationships/hyperlink" Target="https://es.wikipedia.org/wiki/San_Juan_de_Abangares" TargetMode="External"/><Relationship Id="rId403" Type="http://schemas.openxmlformats.org/officeDocument/2006/relationships/hyperlink" Target="https://es.wikipedia.org/wiki/Puntarenas_(distrito)" TargetMode="External"/><Relationship Id="rId6" Type="http://schemas.openxmlformats.org/officeDocument/2006/relationships/hyperlink" Target="https://es.wikipedia.org/wiki/Catedral_(Costa_Rica)" TargetMode="External"/><Relationship Id="rId238" Type="http://schemas.openxmlformats.org/officeDocument/2006/relationships/hyperlink" Target="https://es.wikipedia.org/wiki/Katira" TargetMode="External"/><Relationship Id="rId445" Type="http://schemas.openxmlformats.org/officeDocument/2006/relationships/hyperlink" Target="https://es.wikipedia.org/wiki/Naranjito_(Costa_Rica)" TargetMode="External"/><Relationship Id="rId487" Type="http://schemas.openxmlformats.org/officeDocument/2006/relationships/hyperlink" Target="https://es.wikipedia.org/wiki/Bat%C3%A1n_(Costa_Rica)" TargetMode="External"/><Relationship Id="rId291" Type="http://schemas.openxmlformats.org/officeDocument/2006/relationships/hyperlink" Target="https://es.wikipedia.org/wiki/El_Tejar_(Costa_Rica)" TargetMode="External"/><Relationship Id="rId305" Type="http://schemas.openxmlformats.org/officeDocument/2006/relationships/hyperlink" Target="https://es.wikipedia.org/wiki/San_Jos%C3%A9_de_la_Monta%C3%B1a_(Costa_Rica)" TargetMode="External"/><Relationship Id="rId347" Type="http://schemas.openxmlformats.org/officeDocument/2006/relationships/hyperlink" Target="https://es.wikipedia.org/wiki/Nicoya_(Costa_Rica)" TargetMode="External"/><Relationship Id="rId44" Type="http://schemas.openxmlformats.org/officeDocument/2006/relationships/hyperlink" Target="https://es.wikipedia.org/wiki/Vuelta_de_Jorco" TargetMode="External"/><Relationship Id="rId86" Type="http://schemas.openxmlformats.org/officeDocument/2006/relationships/hyperlink" Target="https://es.wikipedia.org/wiki/Anselmo_Llorente_(Costa_Rica)" TargetMode="External"/><Relationship Id="rId151" Type="http://schemas.openxmlformats.org/officeDocument/2006/relationships/hyperlink" Target="https://es.wikipedia.org/wiki/Zapotal_de_San_Ram%C3%B3n" TargetMode="External"/><Relationship Id="rId389" Type="http://schemas.openxmlformats.org/officeDocument/2006/relationships/hyperlink" Target="https://es.wikipedia.org/wiki/Santa_Rita_de_Nandayure" TargetMode="External"/><Relationship Id="rId193" Type="http://schemas.openxmlformats.org/officeDocument/2006/relationships/hyperlink" Target="https://es.wikipedia.org/wiki/Orotina_(Costa_Rica)" TargetMode="External"/><Relationship Id="rId207" Type="http://schemas.openxmlformats.org/officeDocument/2006/relationships/hyperlink" Target="https://es.wikipedia.org/wiki/Venado_(San_Carlos)" TargetMode="External"/><Relationship Id="rId249" Type="http://schemas.openxmlformats.org/officeDocument/2006/relationships/hyperlink" Target="https://es.wikipedia.org/wiki/Tierra_Blanca_(Costa_Rica)" TargetMode="External"/><Relationship Id="rId414" Type="http://schemas.openxmlformats.org/officeDocument/2006/relationships/hyperlink" Target="https://es.wikipedia.org/wiki/Chacarita_(Costa_Rica)" TargetMode="External"/><Relationship Id="rId456" Type="http://schemas.openxmlformats.org/officeDocument/2006/relationships/hyperlink" Target="https://es.wikipedia.org/wiki/Parrita" TargetMode="External"/><Relationship Id="rId13" Type="http://schemas.openxmlformats.org/officeDocument/2006/relationships/hyperlink" Target="https://es.wikipedia.org/wiki/San_Sebasti%C3%A1n_(San_Jos%C3%A9)" TargetMode="External"/><Relationship Id="rId109" Type="http://schemas.openxmlformats.org/officeDocument/2006/relationships/hyperlink" Target="https://es.wikipedia.org/wiki/El_General_(Costa_Rica)" TargetMode="External"/><Relationship Id="rId260" Type="http://schemas.openxmlformats.org/officeDocument/2006/relationships/hyperlink" Target="https://es.wikipedia.org/wiki/San_Diego_de_La_Uni%C3%B3n" TargetMode="External"/><Relationship Id="rId316" Type="http://schemas.openxmlformats.org/officeDocument/2006/relationships/hyperlink" Target="https://es.wikipedia.org/wiki/San_Juan_de_Santa_B%C3%A1rbara" TargetMode="External"/><Relationship Id="rId55" Type="http://schemas.openxmlformats.org/officeDocument/2006/relationships/hyperlink" Target="https://es.wikipedia.org/wiki/Quitirris%C3%AD" TargetMode="External"/><Relationship Id="rId97" Type="http://schemas.openxmlformats.org/officeDocument/2006/relationships/hyperlink" Target="https://es.wikipedia.org/wiki/San_Pedro_de_Turrubares" TargetMode="External"/><Relationship Id="rId120" Type="http://schemas.openxmlformats.org/officeDocument/2006/relationships/hyperlink" Target="https://es.wikipedia.org/wiki/San_Pablo_de_Le%C3%B3n_Cort%C3%A9s_Castro" TargetMode="External"/><Relationship Id="rId358" Type="http://schemas.openxmlformats.org/officeDocument/2006/relationships/hyperlink" Target="https://es.wikipedia.org/wiki/Cartagena_(Costa_Rica)" TargetMode="External"/><Relationship Id="rId162" Type="http://schemas.openxmlformats.org/officeDocument/2006/relationships/hyperlink" Target="https://es.wikipedia.org/wiki/Desmonte_de_San_Mateo" TargetMode="External"/><Relationship Id="rId218" Type="http://schemas.openxmlformats.org/officeDocument/2006/relationships/hyperlink" Target="https://es.wikipedia.org/wiki/Sarch%C3%AD_Norte" TargetMode="External"/><Relationship Id="rId425" Type="http://schemas.openxmlformats.org/officeDocument/2006/relationships/hyperlink" Target="https://es.wikipedia.org/wiki/Buenos_Aires_(Costa_Rica)" TargetMode="External"/><Relationship Id="rId467" Type="http://schemas.openxmlformats.org/officeDocument/2006/relationships/hyperlink" Target="https://es.wikipedia.org/wiki/Matama" TargetMode="External"/><Relationship Id="rId271" Type="http://schemas.openxmlformats.org/officeDocument/2006/relationships/hyperlink" Target="https://es.wikipedia.org/wiki/Turrialba_(ciudad)" TargetMode="External"/><Relationship Id="rId24" Type="http://schemas.openxmlformats.org/officeDocument/2006/relationships/hyperlink" Target="https://es.wikipedia.org/wiki/San_Crist%C3%B3bal_(Costa_Rica)" TargetMode="External"/><Relationship Id="rId66" Type="http://schemas.openxmlformats.org/officeDocument/2006/relationships/hyperlink" Target="https://es.wikipedia.org/wiki/Uruca_de_Santa_Ana" TargetMode="External"/><Relationship Id="rId131" Type="http://schemas.openxmlformats.org/officeDocument/2006/relationships/hyperlink" Target="https://es.wikipedia.org/wiki/San_Isidro_de_Alajuela" TargetMode="External"/><Relationship Id="rId327" Type="http://schemas.openxmlformats.org/officeDocument/2006/relationships/hyperlink" Target="https://es.wikipedia.org/wiki/Concepci%C3%B3n_de_San_Isidro" TargetMode="External"/><Relationship Id="rId369" Type="http://schemas.openxmlformats.org/officeDocument/2006/relationships/hyperlink" Target="https://es.wikipedia.org/wiki/Sardinal_de_Carrillo" TargetMode="External"/><Relationship Id="rId173" Type="http://schemas.openxmlformats.org/officeDocument/2006/relationships/hyperlink" Target="https://es.wikipedia.org/wiki/Naranjo_(Costa_Rica)" TargetMode="External"/><Relationship Id="rId229" Type="http://schemas.openxmlformats.org/officeDocument/2006/relationships/hyperlink" Target="https://es.wikipedia.org/wiki/Yolillal" TargetMode="External"/><Relationship Id="rId380" Type="http://schemas.openxmlformats.org/officeDocument/2006/relationships/hyperlink" Target="https://es.wikipedia.org/wiki/Tilar%C3%A1n" TargetMode="External"/><Relationship Id="rId436" Type="http://schemas.openxmlformats.org/officeDocument/2006/relationships/hyperlink" Target="https://es.wikipedia.org/wiki/San_Isidro_(Montes_de_Oro)" TargetMode="External"/><Relationship Id="rId240" Type="http://schemas.openxmlformats.org/officeDocument/2006/relationships/hyperlink" Target="https://es.wikipedia.org/wiki/Santa_Rita_de_R%C3%ADo_Cuarto" TargetMode="External"/><Relationship Id="rId478" Type="http://schemas.openxmlformats.org/officeDocument/2006/relationships/hyperlink" Target="https://es.wikipedia.org/wiki/Germania_(Costa_Rica)" TargetMode="External"/><Relationship Id="rId35" Type="http://schemas.openxmlformats.org/officeDocument/2006/relationships/hyperlink" Target="https://es.wikipedia.org/wiki/Candelarita_(Costa_Rica)" TargetMode="External"/><Relationship Id="rId77" Type="http://schemas.openxmlformats.org/officeDocument/2006/relationships/hyperlink" Target="https://es.wikipedia.org/wiki/Patalillo" TargetMode="External"/><Relationship Id="rId100" Type="http://schemas.openxmlformats.org/officeDocument/2006/relationships/hyperlink" Target="https://es.wikipedia.org/wiki/Carara" TargetMode="External"/><Relationship Id="rId282" Type="http://schemas.openxmlformats.org/officeDocument/2006/relationships/hyperlink" Target="https://es.wikipedia.org/wiki/Chirrip%C3%B3_(distrito)" TargetMode="External"/><Relationship Id="rId338" Type="http://schemas.openxmlformats.org/officeDocument/2006/relationships/hyperlink" Target="https://es.wikipedia.org/wiki/La_Virgen_(Sarapiqu%C3%AD)" TargetMode="External"/><Relationship Id="rId8" Type="http://schemas.openxmlformats.org/officeDocument/2006/relationships/hyperlink" Target="https://es.wikipedia.org/wiki/San_Francisco_de_Dos_R%C3%ADos" TargetMode="External"/><Relationship Id="rId142" Type="http://schemas.openxmlformats.org/officeDocument/2006/relationships/hyperlink" Target="https://es.wikipedia.org/wiki/San_Juan_de_San_Ram%C3%B3n" TargetMode="External"/><Relationship Id="rId184" Type="http://schemas.openxmlformats.org/officeDocument/2006/relationships/hyperlink" Target="https://es.wikipedia.org/wiki/Santiago_de_Palmares" TargetMode="External"/><Relationship Id="rId391" Type="http://schemas.openxmlformats.org/officeDocument/2006/relationships/hyperlink" Target="https://es.wikipedia.org/wiki/San_Pablo_de_Nandayure" TargetMode="External"/><Relationship Id="rId405" Type="http://schemas.openxmlformats.org/officeDocument/2006/relationships/hyperlink" Target="https://es.wikipedia.org/wiki/Chomes" TargetMode="External"/><Relationship Id="rId447" Type="http://schemas.openxmlformats.org/officeDocument/2006/relationships/hyperlink" Target="https://es.wikipedia.org/wiki/Puerto_Jim%C3%A9nez_(Golfito)" TargetMode="External"/><Relationship Id="rId251" Type="http://schemas.openxmlformats.org/officeDocument/2006/relationships/hyperlink" Target="https://es.wikipedia.org/wiki/Llano_Grande_(Costa_Rica)" TargetMode="External"/><Relationship Id="rId489" Type="http://schemas.openxmlformats.org/officeDocument/2006/relationships/hyperlink" Target="https://es.wikipedia.org/wiki/Gu%C3%A1cimo_(Costa_Rica)" TargetMode="External"/><Relationship Id="rId46" Type="http://schemas.openxmlformats.org/officeDocument/2006/relationships/hyperlink" Target="https://es.wikipedia.org/wiki/Legua_(Costa_Rica)" TargetMode="External"/><Relationship Id="rId293" Type="http://schemas.openxmlformats.org/officeDocument/2006/relationships/hyperlink" Target="https://es.wikipedia.org/wiki/Tobosi" TargetMode="External"/><Relationship Id="rId307" Type="http://schemas.openxmlformats.org/officeDocument/2006/relationships/hyperlink" Target="https://es.wikipedia.org/wiki/San_Vicente_de_Santo_Domingo" TargetMode="External"/><Relationship Id="rId349" Type="http://schemas.openxmlformats.org/officeDocument/2006/relationships/hyperlink" Target="https://es.wikipedia.org/wiki/San_Antonio_de_Nicoya" TargetMode="External"/><Relationship Id="rId88" Type="http://schemas.openxmlformats.org/officeDocument/2006/relationships/hyperlink" Target="https://es.wikipedia.org/wiki/Colima_(Costa_Rica)" TargetMode="External"/><Relationship Id="rId111" Type="http://schemas.openxmlformats.org/officeDocument/2006/relationships/hyperlink" Target="https://es.wikipedia.org/wiki/Rivas_(Costa_Rica)" TargetMode="External"/><Relationship Id="rId153" Type="http://schemas.openxmlformats.org/officeDocument/2006/relationships/hyperlink" Target="https://es.wikipedia.org/wiki/San_Lorenzo_de_San_Ram%C3%B3n" TargetMode="External"/><Relationship Id="rId195" Type="http://schemas.openxmlformats.org/officeDocument/2006/relationships/hyperlink" Target="https://es.wikipedia.org/wiki/Hacienda_Vieja_de_Orotina" TargetMode="External"/><Relationship Id="rId209" Type="http://schemas.openxmlformats.org/officeDocument/2006/relationships/hyperlink" Target="https://es.wikipedia.org/wiki/Monterrey_(San_Carlos)" TargetMode="External"/><Relationship Id="rId360" Type="http://schemas.openxmlformats.org/officeDocument/2006/relationships/hyperlink" Target="https://es.wikipedia.org/wiki/Diri%C3%A1_(Costa_Rica)" TargetMode="External"/><Relationship Id="rId416" Type="http://schemas.openxmlformats.org/officeDocument/2006/relationships/hyperlink" Target="https://es.wikipedia.org/wiki/Acapulco_(Costa_Rica)" TargetMode="External"/><Relationship Id="rId220" Type="http://schemas.openxmlformats.org/officeDocument/2006/relationships/hyperlink" Target="https://es.wikipedia.org/wiki/Toro_Amarillo" TargetMode="External"/><Relationship Id="rId458" Type="http://schemas.openxmlformats.org/officeDocument/2006/relationships/hyperlink" Target="https://es.wikipedia.org/wiki/La_Cuesta_(Costa_Rica)" TargetMode="External"/><Relationship Id="rId15" Type="http://schemas.openxmlformats.org/officeDocument/2006/relationships/hyperlink" Target="https://es.wikipedia.org/wiki/San_Antonio_de_Escaz%C3%BA" TargetMode="External"/><Relationship Id="rId57" Type="http://schemas.openxmlformats.org/officeDocument/2006/relationships/hyperlink" Target="https://es.wikipedia.org/wiki/San_Francisco_(Goicoechea)" TargetMode="External"/><Relationship Id="rId262" Type="http://schemas.openxmlformats.org/officeDocument/2006/relationships/hyperlink" Target="https://es.wikipedia.org/wiki/San_Rafael_de_La_Uni%C3%B3n" TargetMode="External"/><Relationship Id="rId318" Type="http://schemas.openxmlformats.org/officeDocument/2006/relationships/hyperlink" Target="https://es.wikipedia.org/wiki/Santo_Domingo_de_Santa_B%C3%A1rbara" TargetMode="External"/><Relationship Id="rId99" Type="http://schemas.openxmlformats.org/officeDocument/2006/relationships/hyperlink" Target="https://es.wikipedia.org/wiki/San_Luis_(Costa_Rica)" TargetMode="External"/><Relationship Id="rId122" Type="http://schemas.openxmlformats.org/officeDocument/2006/relationships/hyperlink" Target="https://es.wikipedia.org/wiki/Llano_Bonito_de_Le%C3%B3n_Cort%C3%A9s_Castro" TargetMode="External"/><Relationship Id="rId164" Type="http://schemas.openxmlformats.org/officeDocument/2006/relationships/hyperlink" Target="https://es.wikipedia.org/wiki/Labrador_de_San_Mateo" TargetMode="External"/><Relationship Id="rId371" Type="http://schemas.openxmlformats.org/officeDocument/2006/relationships/hyperlink" Target="https://es.wikipedia.org/wiki/Ca%C3%B1as_(Costa_Rica)" TargetMode="External"/><Relationship Id="rId427" Type="http://schemas.openxmlformats.org/officeDocument/2006/relationships/hyperlink" Target="https://es.wikipedia.org/wiki/Potrero_Grande_(Costa_Rica)" TargetMode="External"/><Relationship Id="rId469" Type="http://schemas.openxmlformats.org/officeDocument/2006/relationships/hyperlink" Target="https://es.wikipedia.org/wiki/Jim%C3%A9nez_(Pococ%C3%AD)" TargetMode="External"/><Relationship Id="rId26" Type="http://schemas.openxmlformats.org/officeDocument/2006/relationships/hyperlink" Target="https://es.wikipedia.org/wiki/Damas_(Costa_Rica)" TargetMode="External"/><Relationship Id="rId231" Type="http://schemas.openxmlformats.org/officeDocument/2006/relationships/hyperlink" Target="https://es.wikipedia.org/wiki/Los_Chiles" TargetMode="External"/><Relationship Id="rId273" Type="http://schemas.openxmlformats.org/officeDocument/2006/relationships/hyperlink" Target="https://es.wikipedia.org/wiki/Peralta_de_Turrialba" TargetMode="External"/><Relationship Id="rId329" Type="http://schemas.openxmlformats.org/officeDocument/2006/relationships/hyperlink" Target="https://es.wikipedia.org/wiki/San_Antonio_(Bel%C3%A9n)" TargetMode="External"/><Relationship Id="rId480" Type="http://schemas.openxmlformats.org/officeDocument/2006/relationships/hyperlink" Target="https://es.wikipedia.org/wiki/Alegr%C3%ADa_(Costa_Rica)" TargetMode="External"/><Relationship Id="rId68" Type="http://schemas.openxmlformats.org/officeDocument/2006/relationships/hyperlink" Target="https://es.wikipedia.org/wiki/Brasil_(Costa_Rica)" TargetMode="External"/><Relationship Id="rId133" Type="http://schemas.openxmlformats.org/officeDocument/2006/relationships/hyperlink" Target="https://es.wikipedia.org/wiki/San_Rafael_de_Alajuela" TargetMode="External"/><Relationship Id="rId175" Type="http://schemas.openxmlformats.org/officeDocument/2006/relationships/hyperlink" Target="https://es.wikipedia.org/wiki/San_Jos%C3%A9_de_Naranjo" TargetMode="External"/><Relationship Id="rId340" Type="http://schemas.openxmlformats.org/officeDocument/2006/relationships/hyperlink" Target="https://es.wikipedia.org/wiki/Llanuras_del_Gaspar" TargetMode="External"/><Relationship Id="rId200" Type="http://schemas.openxmlformats.org/officeDocument/2006/relationships/hyperlink" Target="https://es.wikipedia.org/wiki/Buenavista_(San_Carlos)" TargetMode="External"/><Relationship Id="rId382" Type="http://schemas.openxmlformats.org/officeDocument/2006/relationships/hyperlink" Target="https://es.wikipedia.org/wiki/Tronadora_(Tilar%C3%A1n)" TargetMode="External"/><Relationship Id="rId438" Type="http://schemas.openxmlformats.org/officeDocument/2006/relationships/hyperlink" Target="https://es.wikipedia.org/wiki/Palmar_(Costa_Rica)" TargetMode="External"/><Relationship Id="rId242" Type="http://schemas.openxmlformats.org/officeDocument/2006/relationships/hyperlink" Target="https://es.wikipedia.org/wiki/Oriental_de_Cartago" TargetMode="External"/><Relationship Id="rId284" Type="http://schemas.openxmlformats.org/officeDocument/2006/relationships/hyperlink" Target="https://es.wikipedia.org/wiki/Cervantes_(Costa_Rica)" TargetMode="External"/><Relationship Id="rId491" Type="http://schemas.openxmlformats.org/officeDocument/2006/relationships/hyperlink" Target="https://es.wikipedia.org/wiki/Pocora" TargetMode="External"/><Relationship Id="rId37" Type="http://schemas.openxmlformats.org/officeDocument/2006/relationships/hyperlink" Target="https://es.wikipedia.org/wiki/San_Antonio_de_Puriscal" TargetMode="External"/><Relationship Id="rId79" Type="http://schemas.openxmlformats.org/officeDocument/2006/relationships/hyperlink" Target="https://es.wikipedia.org/wiki/San_Ignacio_de_Acosta" TargetMode="External"/><Relationship Id="rId102" Type="http://schemas.openxmlformats.org/officeDocument/2006/relationships/hyperlink" Target="https://es.wikipedia.org/wiki/Jard%C3%ADn_de_Dota" TargetMode="External"/><Relationship Id="rId144" Type="http://schemas.openxmlformats.org/officeDocument/2006/relationships/hyperlink" Target="https://es.wikipedia.org/wiki/Piedades_Sur" TargetMode="External"/><Relationship Id="rId90" Type="http://schemas.openxmlformats.org/officeDocument/2006/relationships/hyperlink" Target="https://es.wikipedia.org/wiki/San_Jer%C3%B3nimo_de_Moravia" TargetMode="External"/><Relationship Id="rId186" Type="http://schemas.openxmlformats.org/officeDocument/2006/relationships/hyperlink" Target="https://es.wikipedia.org/wiki/Esquipulas_de_Palmares" TargetMode="External"/><Relationship Id="rId351" Type="http://schemas.openxmlformats.org/officeDocument/2006/relationships/hyperlink" Target="https://es.wikipedia.org/wiki/S%C3%A1mara_(Costa_Rica)" TargetMode="External"/><Relationship Id="rId393" Type="http://schemas.openxmlformats.org/officeDocument/2006/relationships/hyperlink" Target="https://es.wikipedia.org/wiki/Bejuco_(Costa_Rica)" TargetMode="External"/><Relationship Id="rId407" Type="http://schemas.openxmlformats.org/officeDocument/2006/relationships/hyperlink" Target="https://es.wikipedia.org/wiki/Paquera" TargetMode="External"/><Relationship Id="rId449" Type="http://schemas.openxmlformats.org/officeDocument/2006/relationships/hyperlink" Target="https://es.wikipedia.org/wiki/Pav%C3%B3n_(Costa_Rica)" TargetMode="External"/><Relationship Id="rId211" Type="http://schemas.openxmlformats.org/officeDocument/2006/relationships/hyperlink" Target="https://es.wikipedia.org/wiki/Zarcero_(Costa_Rica)" TargetMode="External"/><Relationship Id="rId253" Type="http://schemas.openxmlformats.org/officeDocument/2006/relationships/hyperlink" Target="https://es.wikipedia.org/wiki/Para%C3%ADso_(Costa_Rica)" TargetMode="External"/><Relationship Id="rId295" Type="http://schemas.openxmlformats.org/officeDocument/2006/relationships/hyperlink" Target="https://es.wikipedia.org/wiki/Heredia_(Costa_Rica)" TargetMode="External"/><Relationship Id="rId309" Type="http://schemas.openxmlformats.org/officeDocument/2006/relationships/hyperlink" Target="https://es.wikipedia.org/wiki/Paracito" TargetMode="External"/><Relationship Id="rId460" Type="http://schemas.openxmlformats.org/officeDocument/2006/relationships/hyperlink" Target="https://es.wikipedia.org/wiki/Laurel_(Costa_Rica)" TargetMode="External"/><Relationship Id="rId48" Type="http://schemas.openxmlformats.org/officeDocument/2006/relationships/hyperlink" Target="https://es.wikipedia.org/wiki/Salitrillos" TargetMode="External"/><Relationship Id="rId113" Type="http://schemas.openxmlformats.org/officeDocument/2006/relationships/hyperlink" Target="https://es.wikipedia.org/wiki/Platanares_(Costa_Rica)" TargetMode="External"/><Relationship Id="rId320" Type="http://schemas.openxmlformats.org/officeDocument/2006/relationships/hyperlink" Target="https://es.wikipedia.org/wiki/San_Rafael_(Heredia)" TargetMode="External"/><Relationship Id="rId155" Type="http://schemas.openxmlformats.org/officeDocument/2006/relationships/hyperlink" Target="https://es.wikipedia.org/wiki/San_Isidro_de_Grecia" TargetMode="External"/><Relationship Id="rId197" Type="http://schemas.openxmlformats.org/officeDocument/2006/relationships/hyperlink" Target="https://es.wikipedia.org/wiki/La_Ceiba_de_Orotina" TargetMode="External"/><Relationship Id="rId362" Type="http://schemas.openxmlformats.org/officeDocument/2006/relationships/hyperlink" Target="https://es.wikipedia.org/wiki/Tamarindo_(Costa_Rica)" TargetMode="External"/><Relationship Id="rId418" Type="http://schemas.openxmlformats.org/officeDocument/2006/relationships/hyperlink" Target="https://es.wikipedia.org/wiki/Arancibia_de_Puntarenas" TargetMode="External"/><Relationship Id="rId222" Type="http://schemas.openxmlformats.org/officeDocument/2006/relationships/hyperlink" Target="https://es.wikipedia.org/wiki/Rodr%C3%ADguez_(Costa_Rica)" TargetMode="External"/><Relationship Id="rId264" Type="http://schemas.openxmlformats.org/officeDocument/2006/relationships/hyperlink" Target="https://es.wikipedia.org/wiki/Dulce_Nombre_de_La_Uni%C3%B3n" TargetMode="External"/><Relationship Id="rId471" Type="http://schemas.openxmlformats.org/officeDocument/2006/relationships/hyperlink" Target="https://es.wikipedia.org/wiki/Roxana_(Pococ%C3%AD)" TargetMode="External"/><Relationship Id="rId17" Type="http://schemas.openxmlformats.org/officeDocument/2006/relationships/hyperlink" Target="https://es.wikipedia.org/wiki/Desamparados_(Costa_Rica)" TargetMode="External"/><Relationship Id="rId59" Type="http://schemas.openxmlformats.org/officeDocument/2006/relationships/hyperlink" Target="https://es.wikipedia.org/wiki/Mata_de_Pl%C3%A1tano_(Costa_Rica)" TargetMode="External"/><Relationship Id="rId124" Type="http://schemas.openxmlformats.org/officeDocument/2006/relationships/hyperlink" Target="https://es.wikipedia.org/wiki/Santa_Cruz_de_Le%C3%B3n_Cort%C3%A9s_Castro" TargetMode="External"/><Relationship Id="rId70" Type="http://schemas.openxmlformats.org/officeDocument/2006/relationships/hyperlink" Target="https://es.wikipedia.org/wiki/San_Josecito_de_Alajuelita" TargetMode="External"/><Relationship Id="rId166" Type="http://schemas.openxmlformats.org/officeDocument/2006/relationships/hyperlink" Target="https://es.wikipedia.org/wiki/Jes%C3%BAs_de_Atenas" TargetMode="External"/><Relationship Id="rId331" Type="http://schemas.openxmlformats.org/officeDocument/2006/relationships/hyperlink" Target="https://es.wikipedia.org/wiki/La_Asunci%C3%B3n_de_Bel%C3%A9n" TargetMode="External"/><Relationship Id="rId373" Type="http://schemas.openxmlformats.org/officeDocument/2006/relationships/hyperlink" Target="https://es.wikipedia.org/wiki/San_Miguel_de_Ca%C3%B1as" TargetMode="External"/><Relationship Id="rId429" Type="http://schemas.openxmlformats.org/officeDocument/2006/relationships/hyperlink" Target="https://es.wikipedia.org/wiki/Pilas_(Costa_Rica)" TargetMode="External"/><Relationship Id="rId1" Type="http://schemas.openxmlformats.org/officeDocument/2006/relationships/hyperlink" Target="https://es.wikipedia.org/wiki/Censo_costarricense_de_2011" TargetMode="External"/><Relationship Id="rId233" Type="http://schemas.openxmlformats.org/officeDocument/2006/relationships/hyperlink" Target="https://es.wikipedia.org/wiki/El_Amparo_(Costa_Rica)" TargetMode="External"/><Relationship Id="rId440" Type="http://schemas.openxmlformats.org/officeDocument/2006/relationships/hyperlink" Target="https://es.wikipedia.org/wiki/Bah%C3%ADa_Ballena_(Osa)" TargetMode="External"/><Relationship Id="rId28" Type="http://schemas.openxmlformats.org/officeDocument/2006/relationships/hyperlink" Target="https://es.wikipedia.org/wiki/Gravilias_(Costa_Rica)" TargetMode="External"/><Relationship Id="rId275" Type="http://schemas.openxmlformats.org/officeDocument/2006/relationships/hyperlink" Target="https://es.wikipedia.org/wiki/Santa_Teresita_de_Turrialba" TargetMode="External"/><Relationship Id="rId300" Type="http://schemas.openxmlformats.org/officeDocument/2006/relationships/hyperlink" Target="https://es.wikipedia.org/wiki/Barva_(distrito)" TargetMode="External"/><Relationship Id="rId482" Type="http://schemas.openxmlformats.org/officeDocument/2006/relationships/hyperlink" Target="https://es.wikipedia.org/wiki/Bratsi_(Talamanca)" TargetMode="External"/><Relationship Id="rId81" Type="http://schemas.openxmlformats.org/officeDocument/2006/relationships/hyperlink" Target="https://es.wikipedia.org/wiki/Palmichal" TargetMode="External"/><Relationship Id="rId135" Type="http://schemas.openxmlformats.org/officeDocument/2006/relationships/hyperlink" Target="https://es.wikipedia.org/wiki/Desamparados_de_Alajuela" TargetMode="External"/><Relationship Id="rId177" Type="http://schemas.openxmlformats.org/officeDocument/2006/relationships/hyperlink" Target="https://es.wikipedia.org/wiki/San_Jer%C3%B3nimo_de_Naranjo" TargetMode="External"/><Relationship Id="rId342" Type="http://schemas.openxmlformats.org/officeDocument/2006/relationships/hyperlink" Target="https://es.wikipedia.org/wiki/Liberia_(Costa_Rica)" TargetMode="External"/><Relationship Id="rId384" Type="http://schemas.openxmlformats.org/officeDocument/2006/relationships/hyperlink" Target="https://es.wikipedia.org/wiki/L%C3%ADbano_de_Tilar%C3%A1n" TargetMode="External"/><Relationship Id="rId202" Type="http://schemas.openxmlformats.org/officeDocument/2006/relationships/hyperlink" Target="https://es.wikipedia.org/wiki/Venecia_(San_Carlos)" TargetMode="External"/><Relationship Id="rId244" Type="http://schemas.openxmlformats.org/officeDocument/2006/relationships/hyperlink" Target="https://es.wikipedia.org/wiki/Carmen_de_Cartago" TargetMode="External"/><Relationship Id="rId39" Type="http://schemas.openxmlformats.org/officeDocument/2006/relationships/hyperlink" Target="https://es.wikipedia.org/wiki/San_Marcos_de_Tarraz%C3%BA" TargetMode="External"/><Relationship Id="rId286" Type="http://schemas.openxmlformats.org/officeDocument/2006/relationships/hyperlink" Target="https://es.wikipedia.org/wiki/San_Rafael_(Oreamuno)" TargetMode="External"/><Relationship Id="rId451" Type="http://schemas.openxmlformats.org/officeDocument/2006/relationships/hyperlink" Target="https://es.wikipedia.org/wiki/Sabalito" TargetMode="External"/><Relationship Id="rId493" Type="http://schemas.openxmlformats.org/officeDocument/2006/relationships/hyperlink" Target="https://es.wikipedia.org/wiki/Duacar%C3%AD_(Costa_Rica)" TargetMode="External"/><Relationship Id="rId50" Type="http://schemas.openxmlformats.org/officeDocument/2006/relationships/hyperlink" Target="https://es.wikipedia.org/wiki/Guayabo_(Costa_Rica)" TargetMode="External"/><Relationship Id="rId104" Type="http://schemas.openxmlformats.org/officeDocument/2006/relationships/hyperlink" Target="https://es.wikipedia.org/wiki/Curridabat" TargetMode="External"/><Relationship Id="rId146" Type="http://schemas.openxmlformats.org/officeDocument/2006/relationships/hyperlink" Target="https://es.wikipedia.org/wiki/San_Isidro_de_San_Ram%C3%B3n" TargetMode="External"/><Relationship Id="rId188" Type="http://schemas.openxmlformats.org/officeDocument/2006/relationships/hyperlink" Target="https://es.wikipedia.org/wiki/San_Pedro_de_Po%C3%A1s" TargetMode="External"/><Relationship Id="rId311" Type="http://schemas.openxmlformats.org/officeDocument/2006/relationships/hyperlink" Target="https://es.wikipedia.org/wiki/Santa_Rosa_de_Santo_Domingo" TargetMode="External"/><Relationship Id="rId353" Type="http://schemas.openxmlformats.org/officeDocument/2006/relationships/hyperlink" Target="https://es.wikipedia.org/wiki/Bel%C3%A9n_de_Nosarita" TargetMode="External"/><Relationship Id="rId395" Type="http://schemas.openxmlformats.org/officeDocument/2006/relationships/hyperlink" Target="https://es.wikipedia.org/wiki/Santa_Cecilia_(La_Cruz)" TargetMode="External"/><Relationship Id="rId409" Type="http://schemas.openxmlformats.org/officeDocument/2006/relationships/hyperlink" Target="https://es.wikipedia.org/wiki/Guacimal" TargetMode="External"/><Relationship Id="rId92" Type="http://schemas.openxmlformats.org/officeDocument/2006/relationships/hyperlink" Target="https://es.wikipedia.org/wiki/San_Pedro_de_Montes_de_Oca" TargetMode="External"/><Relationship Id="rId213" Type="http://schemas.openxmlformats.org/officeDocument/2006/relationships/hyperlink" Target="https://es.wikipedia.org/wiki/Tapesco" TargetMode="External"/><Relationship Id="rId420" Type="http://schemas.openxmlformats.org/officeDocument/2006/relationships/hyperlink" Target="https://es.wikipedia.org/wiki/San_Juan_Grande_(Costa_Rica)" TargetMode="External"/><Relationship Id="rId255" Type="http://schemas.openxmlformats.org/officeDocument/2006/relationships/hyperlink" Target="https://es.wikipedia.org/wiki/Orosi_(Costa_Rica)" TargetMode="External"/><Relationship Id="rId297" Type="http://schemas.openxmlformats.org/officeDocument/2006/relationships/hyperlink" Target="https://es.wikipedia.org/wiki/San_Francisco_de_Heredia" TargetMode="External"/><Relationship Id="rId462" Type="http://schemas.openxmlformats.org/officeDocument/2006/relationships/hyperlink" Target="https://es.wikipedia.org/wiki/T%C3%A1rcoles_(distrito)" TargetMode="External"/><Relationship Id="rId115" Type="http://schemas.openxmlformats.org/officeDocument/2006/relationships/hyperlink" Target="https://es.wikipedia.org/wiki/Caj%C3%B3n_(Costa_Rica)" TargetMode="External"/><Relationship Id="rId157" Type="http://schemas.openxmlformats.org/officeDocument/2006/relationships/hyperlink" Target="https://es.wikipedia.org/wiki/San_Roque_de_Grecia" TargetMode="External"/><Relationship Id="rId322" Type="http://schemas.openxmlformats.org/officeDocument/2006/relationships/hyperlink" Target="https://es.wikipedia.org/wiki/Santiago_de_San_Rafael" TargetMode="External"/><Relationship Id="rId364" Type="http://schemas.openxmlformats.org/officeDocument/2006/relationships/hyperlink" Target="https://es.wikipedia.org/wiki/La_Fortuna_de_Bagaces" TargetMode="External"/><Relationship Id="rId61" Type="http://schemas.openxmlformats.org/officeDocument/2006/relationships/hyperlink" Target="https://es.wikipedia.org/wiki/Rancho_Redondo" TargetMode="External"/><Relationship Id="rId199" Type="http://schemas.openxmlformats.org/officeDocument/2006/relationships/hyperlink" Target="https://es.wikipedia.org/wiki/Florencia_(San_Carlos)" TargetMode="External"/><Relationship Id="rId19" Type="http://schemas.openxmlformats.org/officeDocument/2006/relationships/hyperlink" Target="https://es.wikipedia.org/wiki/San_Juan_de_Dios_(Costa_Rica)" TargetMode="External"/><Relationship Id="rId224" Type="http://schemas.openxmlformats.org/officeDocument/2006/relationships/hyperlink" Target="https://es.wikipedia.org/wiki/Aguas_Claras_de_Upala" TargetMode="External"/><Relationship Id="rId266" Type="http://schemas.openxmlformats.org/officeDocument/2006/relationships/hyperlink" Target="https://es.wikipedia.org/wiki/R%C3%ADo_Azul_(Costa_Rica)" TargetMode="External"/><Relationship Id="rId431" Type="http://schemas.openxmlformats.org/officeDocument/2006/relationships/hyperlink" Target="https://es.wikipedia.org/wiki/Ch%C3%A1nguena" TargetMode="External"/><Relationship Id="rId473" Type="http://schemas.openxmlformats.org/officeDocument/2006/relationships/hyperlink" Target="https://es.wikipedia.org/wiki/Colorado_(Pococ%C3%AD)" TargetMode="External"/><Relationship Id="rId30" Type="http://schemas.openxmlformats.org/officeDocument/2006/relationships/hyperlink" Target="https://es.wikipedia.org/wiki/Santiago_de_Puriscal" TargetMode="External"/><Relationship Id="rId126" Type="http://schemas.openxmlformats.org/officeDocument/2006/relationships/hyperlink" Target="https://es.wikipedia.org/wiki/Alajuela_(ciudad)" TargetMode="External"/><Relationship Id="rId168" Type="http://schemas.openxmlformats.org/officeDocument/2006/relationships/hyperlink" Target="https://es.wikipedia.org/wiki/San_Isidro_de_Atenas" TargetMode="External"/><Relationship Id="rId333" Type="http://schemas.openxmlformats.org/officeDocument/2006/relationships/hyperlink" Target="https://es.wikipedia.org/wiki/Barrantes_de_Flores" TargetMode="External"/><Relationship Id="rId72" Type="http://schemas.openxmlformats.org/officeDocument/2006/relationships/hyperlink" Target="https://es.wikipedia.org/wiki/Concepci%C3%B3n_de_Alajuelita" TargetMode="External"/><Relationship Id="rId375" Type="http://schemas.openxmlformats.org/officeDocument/2006/relationships/hyperlink" Target="https://es.wikipedia.org/wiki/Porozal" TargetMode="External"/><Relationship Id="rId3" Type="http://schemas.openxmlformats.org/officeDocument/2006/relationships/hyperlink" Target="https://es.wikipedia.org/wiki/Carmen_(Costa_Rica)" TargetMode="External"/><Relationship Id="rId235" Type="http://schemas.openxmlformats.org/officeDocument/2006/relationships/hyperlink" Target="https://es.wikipedia.org/wiki/San_Rafael_de_Guatuso" TargetMode="External"/><Relationship Id="rId277" Type="http://schemas.openxmlformats.org/officeDocument/2006/relationships/hyperlink" Target="https://es.wikipedia.org/wiki/Tuis" TargetMode="External"/><Relationship Id="rId400" Type="http://schemas.openxmlformats.org/officeDocument/2006/relationships/hyperlink" Target="https://es.wikipedia.org/wiki/Puerto_Carrillo_(Costa_Rica)" TargetMode="External"/><Relationship Id="rId442" Type="http://schemas.openxmlformats.org/officeDocument/2006/relationships/hyperlink" Target="https://es.wikipedia.org/wiki/Bah%C3%ADa_Drake_(Osa)" TargetMode="External"/><Relationship Id="rId484" Type="http://schemas.openxmlformats.org/officeDocument/2006/relationships/hyperlink" Target="https://es.wikipedia.org/wiki/Cahuita" TargetMode="External"/><Relationship Id="rId137" Type="http://schemas.openxmlformats.org/officeDocument/2006/relationships/hyperlink" Target="https://es.wikipedia.org/wiki/Tambor_de_Alajuela" TargetMode="External"/><Relationship Id="rId302" Type="http://schemas.openxmlformats.org/officeDocument/2006/relationships/hyperlink" Target="https://es.wikipedia.org/wiki/San_Pablo_de_Barva" TargetMode="External"/><Relationship Id="rId344" Type="http://schemas.openxmlformats.org/officeDocument/2006/relationships/hyperlink" Target="https://es.wikipedia.org/wiki/Mayorga_(Costa_Rica)" TargetMode="External"/><Relationship Id="rId41" Type="http://schemas.openxmlformats.org/officeDocument/2006/relationships/hyperlink" Target="https://es.wikipedia.org/wiki/San_Carlos_de_Tarraz%C3%BA" TargetMode="External"/><Relationship Id="rId83" Type="http://schemas.openxmlformats.org/officeDocument/2006/relationships/hyperlink" Target="https://es.wikipedia.org/wiki/Sabanillas_de_Acosta" TargetMode="External"/><Relationship Id="rId179" Type="http://schemas.openxmlformats.org/officeDocument/2006/relationships/hyperlink" Target="https://es.wikipedia.org/wiki/El_Rosario_de_Naranjo" TargetMode="External"/><Relationship Id="rId386" Type="http://schemas.openxmlformats.org/officeDocument/2006/relationships/hyperlink" Target="https://es.wikipedia.org/wiki/Arenal_de_Tilar%C3%A1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88.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64F3-40B5-44C9-AA6E-5F5A36BEAADF}">
  <sheetPr codeName="Hoja9"/>
  <dimension ref="A1:AF134"/>
  <sheetViews>
    <sheetView showGridLines="0" tabSelected="1" zoomScale="120" zoomScaleNormal="120" workbookViewId="0">
      <selection activeCell="C10" sqref="C10:E10"/>
    </sheetView>
  </sheetViews>
  <sheetFormatPr baseColWidth="10" defaultColWidth="11.42578125" defaultRowHeight="17.25" customHeight="1" x14ac:dyDescent="0.2"/>
  <cols>
    <col min="1" max="1" width="18.5703125" style="2" customWidth="1"/>
    <col min="2" max="3" width="10.7109375" style="2" customWidth="1"/>
    <col min="4" max="4" width="13.28515625" style="2" customWidth="1"/>
    <col min="5" max="5" width="14.28515625" style="2" customWidth="1"/>
    <col min="6" max="6" width="15.85546875" style="2" customWidth="1"/>
    <col min="7" max="7" width="13.7109375" style="2" customWidth="1"/>
    <col min="8" max="8" width="14.85546875" style="2" customWidth="1"/>
    <col min="9" max="9" width="18.7109375" style="2" customWidth="1"/>
    <col min="10" max="10" width="10.7109375" style="2" hidden="1" customWidth="1"/>
    <col min="11" max="11" width="16.42578125" style="2" hidden="1" customWidth="1"/>
    <col min="12" max="12" width="68.85546875" style="2" hidden="1" customWidth="1"/>
    <col min="13" max="13" width="11.42578125" style="24" hidden="1" customWidth="1"/>
    <col min="14" max="18" width="7.140625" style="24" hidden="1" customWidth="1"/>
    <col min="19" max="19" width="7.140625" style="25" hidden="1" customWidth="1"/>
    <col min="20" max="20" width="10.85546875" style="25" hidden="1" customWidth="1"/>
    <col min="21" max="21" width="8.140625" style="25" hidden="1" customWidth="1"/>
    <col min="22" max="25" width="7.140625" style="1" hidden="1" customWidth="1"/>
    <col min="26" max="26" width="11.42578125" style="1" hidden="1" customWidth="1"/>
    <col min="27" max="27" width="18.5703125" style="1" customWidth="1"/>
    <col min="28" max="28" width="10.28515625" style="1" hidden="1" customWidth="1"/>
    <col min="29" max="29" width="11.42578125" style="1" hidden="1" customWidth="1"/>
    <col min="30" max="30" width="12.7109375" style="1" hidden="1" customWidth="1"/>
    <col min="31" max="32" width="11.42578125" style="1" hidden="1" customWidth="1"/>
    <col min="33" max="37" width="0" style="1" hidden="1" customWidth="1"/>
    <col min="38" max="16384" width="11.42578125" style="1"/>
  </cols>
  <sheetData>
    <row r="1" spans="1:26" ht="20.25" customHeight="1" x14ac:dyDescent="0.3">
      <c r="A1" s="198" t="s">
        <v>2</v>
      </c>
      <c r="B1" s="199"/>
      <c r="C1" s="199"/>
      <c r="D1" s="199"/>
      <c r="E1" s="199"/>
      <c r="F1" s="199"/>
      <c r="G1" s="199"/>
      <c r="H1" s="199"/>
      <c r="I1" s="200"/>
      <c r="L1" s="41" t="s">
        <v>224</v>
      </c>
      <c r="M1" s="27" t="s">
        <v>225</v>
      </c>
    </row>
    <row r="2" spans="1:26" ht="15" customHeight="1" x14ac:dyDescent="0.2">
      <c r="A2" s="210" t="s">
        <v>8</v>
      </c>
      <c r="B2" s="211"/>
      <c r="C2" s="211"/>
      <c r="D2" s="211"/>
      <c r="E2" s="211"/>
      <c r="F2" s="211"/>
      <c r="G2" s="211"/>
      <c r="H2" s="211"/>
      <c r="I2" s="212"/>
      <c r="L2" s="41"/>
      <c r="M2" s="27"/>
    </row>
    <row r="3" spans="1:26" ht="18" customHeight="1" x14ac:dyDescent="0.2">
      <c r="A3" s="213" t="s">
        <v>1333</v>
      </c>
      <c r="B3" s="214"/>
      <c r="C3" s="214"/>
      <c r="D3" s="214"/>
      <c r="E3" s="214"/>
      <c r="F3" s="214"/>
      <c r="G3" s="214"/>
      <c r="H3" s="214"/>
      <c r="I3" s="215"/>
      <c r="K3" s="219" t="s">
        <v>245</v>
      </c>
      <c r="L3" s="86" t="s">
        <v>1238</v>
      </c>
      <c r="M3" s="45" t="s">
        <v>1235</v>
      </c>
      <c r="N3" s="84">
        <f t="shared" ref="N3:N17" si="0">IF($A$24=L3,$I$24,0)</f>
        <v>0</v>
      </c>
      <c r="O3" s="84">
        <f t="shared" ref="O3:O17" si="1">IF($A$25=L3,$I$25,0)</f>
        <v>0</v>
      </c>
      <c r="P3" s="84">
        <f t="shared" ref="P3:P17" si="2">IF($A$26=L3,$I$26,0)</f>
        <v>0</v>
      </c>
      <c r="Q3" s="84">
        <f t="shared" ref="Q3:Q17" si="3">IF($A$27=L3,$I$27,0)</f>
        <v>0</v>
      </c>
      <c r="R3" s="84">
        <f t="shared" ref="R3:R17" si="4">IF($A$28=L3,$I$28,0)</f>
        <v>0</v>
      </c>
      <c r="S3" s="84">
        <f t="shared" ref="S3:S17" si="5">IF($A$29=L3,$I$29,0)</f>
        <v>0</v>
      </c>
      <c r="T3" s="84">
        <f t="shared" ref="T3:T17" si="6">IF($A$30=L3,$I$30,0)</f>
        <v>0</v>
      </c>
      <c r="U3" s="84">
        <f t="shared" ref="U3:U17" si="7">IF($A$31=L3,$I$31,0)</f>
        <v>0</v>
      </c>
      <c r="V3" s="84">
        <f t="shared" ref="V3:V17" si="8">IF($A$32=L3,$I$32,0)</f>
        <v>0</v>
      </c>
      <c r="W3" s="84">
        <f t="shared" ref="W3:W17" si="9">IF($A$33=L3,$I$33,0)</f>
        <v>0</v>
      </c>
      <c r="X3" s="84">
        <f t="shared" ref="X3:X17" si="10">IF($A$34=L3,$I$34,0)</f>
        <v>0</v>
      </c>
      <c r="Y3" s="84">
        <f t="shared" ref="Y3:Y17" si="11">IF($A$35=L3,$I$35,0)</f>
        <v>0</v>
      </c>
      <c r="Z3" s="84">
        <f>SUM(N3:Y3)</f>
        <v>0</v>
      </c>
    </row>
    <row r="4" spans="1:26" ht="18" customHeight="1" x14ac:dyDescent="0.2">
      <c r="A4" s="178" t="s">
        <v>1334</v>
      </c>
      <c r="B4" s="175">
        <v>1</v>
      </c>
      <c r="C4" s="176" t="s">
        <v>1315</v>
      </c>
      <c r="D4" s="214" t="s">
        <v>1342</v>
      </c>
      <c r="E4" s="214"/>
      <c r="F4" s="214"/>
      <c r="G4" s="214"/>
      <c r="H4" s="177" t="s">
        <v>1335</v>
      </c>
      <c r="I4" s="179" t="s">
        <v>1336</v>
      </c>
      <c r="K4" s="219"/>
      <c r="L4" s="86"/>
      <c r="M4" s="45"/>
      <c r="N4" s="84"/>
      <c r="O4" s="84"/>
      <c r="P4" s="84"/>
      <c r="Q4" s="84"/>
      <c r="R4" s="84"/>
      <c r="S4" s="84"/>
      <c r="T4" s="84"/>
      <c r="U4" s="84"/>
      <c r="V4" s="84"/>
      <c r="W4" s="84"/>
      <c r="X4" s="84"/>
      <c r="Y4" s="84"/>
      <c r="Z4" s="84"/>
    </row>
    <row r="5" spans="1:26" ht="18" customHeight="1" x14ac:dyDescent="0.2">
      <c r="A5" s="216" t="s">
        <v>218</v>
      </c>
      <c r="B5" s="217"/>
      <c r="C5" s="218">
        <f ca="1">TODAY()</f>
        <v>45111</v>
      </c>
      <c r="D5" s="218"/>
      <c r="E5" s="218"/>
      <c r="F5" s="211"/>
      <c r="G5" s="211"/>
      <c r="H5" s="211"/>
      <c r="I5" s="212"/>
      <c r="K5" s="219"/>
      <c r="L5" s="82" t="s">
        <v>1239</v>
      </c>
      <c r="M5" s="45" t="s">
        <v>227</v>
      </c>
      <c r="N5" s="84">
        <f t="shared" si="0"/>
        <v>0</v>
      </c>
      <c r="O5" s="84">
        <f t="shared" si="1"/>
        <v>0</v>
      </c>
      <c r="P5" s="84">
        <f t="shared" si="2"/>
        <v>0</v>
      </c>
      <c r="Q5" s="84">
        <f t="shared" si="3"/>
        <v>0</v>
      </c>
      <c r="R5" s="84">
        <f t="shared" si="4"/>
        <v>0</v>
      </c>
      <c r="S5" s="84">
        <f t="shared" si="5"/>
        <v>0</v>
      </c>
      <c r="T5" s="84">
        <f t="shared" si="6"/>
        <v>0</v>
      </c>
      <c r="U5" s="84">
        <f t="shared" si="7"/>
        <v>0</v>
      </c>
      <c r="V5" s="84">
        <f t="shared" si="8"/>
        <v>0</v>
      </c>
      <c r="W5" s="84">
        <f t="shared" si="9"/>
        <v>0</v>
      </c>
      <c r="X5" s="84">
        <f t="shared" si="10"/>
        <v>0</v>
      </c>
      <c r="Y5" s="84">
        <f t="shared" si="11"/>
        <v>0</v>
      </c>
      <c r="Z5" s="84">
        <f t="shared" ref="Z5:Z17" si="12">SUM(N5:Y5)</f>
        <v>0</v>
      </c>
    </row>
    <row r="6" spans="1:26" ht="15" customHeight="1" x14ac:dyDescent="0.2">
      <c r="A6" s="182" t="s">
        <v>199</v>
      </c>
      <c r="B6" s="183"/>
      <c r="C6" s="183"/>
      <c r="D6" s="183"/>
      <c r="E6" s="183"/>
      <c r="F6" s="183"/>
      <c r="G6" s="183"/>
      <c r="H6" s="183"/>
      <c r="I6" s="184"/>
      <c r="K6" s="219"/>
      <c r="L6" s="82" t="s">
        <v>1240</v>
      </c>
      <c r="M6" s="45" t="s">
        <v>229</v>
      </c>
      <c r="N6" s="84">
        <f t="shared" si="0"/>
        <v>0</v>
      </c>
      <c r="O6" s="84">
        <f t="shared" si="1"/>
        <v>0</v>
      </c>
      <c r="P6" s="84">
        <f t="shared" si="2"/>
        <v>0</v>
      </c>
      <c r="Q6" s="84">
        <f t="shared" si="3"/>
        <v>0</v>
      </c>
      <c r="R6" s="84">
        <f t="shared" si="4"/>
        <v>0</v>
      </c>
      <c r="S6" s="84">
        <f t="shared" si="5"/>
        <v>0</v>
      </c>
      <c r="T6" s="84">
        <f t="shared" si="6"/>
        <v>0</v>
      </c>
      <c r="U6" s="84">
        <f t="shared" si="7"/>
        <v>0</v>
      </c>
      <c r="V6" s="84">
        <f t="shared" si="8"/>
        <v>0</v>
      </c>
      <c r="W6" s="84">
        <f t="shared" si="9"/>
        <v>0</v>
      </c>
      <c r="X6" s="84">
        <f t="shared" si="10"/>
        <v>0</v>
      </c>
      <c r="Y6" s="84">
        <f t="shared" si="11"/>
        <v>0</v>
      </c>
      <c r="Z6" s="84">
        <f t="shared" si="12"/>
        <v>0</v>
      </c>
    </row>
    <row r="7" spans="1:26" ht="14.25" customHeight="1" x14ac:dyDescent="0.2">
      <c r="A7" s="202" t="s">
        <v>198</v>
      </c>
      <c r="B7" s="203"/>
      <c r="C7" s="203"/>
      <c r="D7" s="203"/>
      <c r="E7" s="203"/>
      <c r="F7" s="204" t="s">
        <v>1237</v>
      </c>
      <c r="G7" s="204"/>
      <c r="H7" s="204"/>
      <c r="I7" s="205"/>
      <c r="K7" s="219"/>
      <c r="L7" s="82" t="s">
        <v>1241</v>
      </c>
      <c r="M7" s="45" t="s">
        <v>236</v>
      </c>
      <c r="N7" s="84">
        <f t="shared" si="0"/>
        <v>0</v>
      </c>
      <c r="O7" s="84">
        <f t="shared" si="1"/>
        <v>0</v>
      </c>
      <c r="P7" s="84">
        <f t="shared" si="2"/>
        <v>0</v>
      </c>
      <c r="Q7" s="84">
        <f t="shared" si="3"/>
        <v>0</v>
      </c>
      <c r="R7" s="84">
        <f t="shared" si="4"/>
        <v>0</v>
      </c>
      <c r="S7" s="84">
        <f t="shared" si="5"/>
        <v>0</v>
      </c>
      <c r="T7" s="84">
        <f t="shared" si="6"/>
        <v>0</v>
      </c>
      <c r="U7" s="84">
        <f t="shared" si="7"/>
        <v>0</v>
      </c>
      <c r="V7" s="84">
        <f t="shared" si="8"/>
        <v>0</v>
      </c>
      <c r="W7" s="84">
        <f t="shared" si="9"/>
        <v>0</v>
      </c>
      <c r="X7" s="84">
        <f t="shared" si="10"/>
        <v>0</v>
      </c>
      <c r="Y7" s="84">
        <f t="shared" si="11"/>
        <v>0</v>
      </c>
      <c r="Z7" s="84">
        <f t="shared" si="12"/>
        <v>0</v>
      </c>
    </row>
    <row r="8" spans="1:26" ht="14.25" hidden="1" customHeight="1" x14ac:dyDescent="0.2">
      <c r="A8" s="170"/>
      <c r="B8" s="171"/>
      <c r="C8" s="171"/>
      <c r="D8" s="171"/>
      <c r="E8" s="171"/>
      <c r="F8" s="172"/>
      <c r="G8" s="172"/>
      <c r="H8" s="172"/>
      <c r="I8" s="173"/>
      <c r="K8" s="219"/>
      <c r="L8" s="82" t="s">
        <v>1331</v>
      </c>
      <c r="M8" s="45" t="s">
        <v>1332</v>
      </c>
      <c r="N8" s="84">
        <f t="shared" ref="N8" si="13">IF($A$24=L8,$I$24,0)</f>
        <v>0</v>
      </c>
      <c r="O8" s="84">
        <f t="shared" ref="O8" si="14">IF($A$25=L8,$I$25,0)</f>
        <v>0</v>
      </c>
      <c r="P8" s="84">
        <f t="shared" ref="P8" si="15">IF($A$26=L8,$I$26,0)</f>
        <v>0</v>
      </c>
      <c r="Q8" s="84">
        <f t="shared" ref="Q8" si="16">IF($A$27=L8,$I$27,0)</f>
        <v>0</v>
      </c>
      <c r="R8" s="84">
        <f t="shared" ref="R8" si="17">IF($A$28=L8,$I$28,0)</f>
        <v>0</v>
      </c>
      <c r="S8" s="84">
        <f t="shared" ref="S8" si="18">IF($A$29=L8,$I$29,0)</f>
        <v>0</v>
      </c>
      <c r="T8" s="84">
        <f t="shared" ref="T8" si="19">IF($A$30=L8,$I$30,0)</f>
        <v>0</v>
      </c>
      <c r="U8" s="84">
        <f t="shared" ref="U8" si="20">IF($A$31=L8,$I$31,0)</f>
        <v>0</v>
      </c>
      <c r="V8" s="84">
        <f t="shared" ref="V8" si="21">IF($A$32=L8,$I$32,0)</f>
        <v>0</v>
      </c>
      <c r="W8" s="84">
        <f t="shared" ref="W8" si="22">IF($A$33=L8,$I$33,0)</f>
        <v>0</v>
      </c>
      <c r="X8" s="84">
        <f t="shared" ref="X8" si="23">IF($A$34=L8,$I$34,0)</f>
        <v>0</v>
      </c>
      <c r="Y8" s="84">
        <f t="shared" ref="Y8" si="24">IF($A$35=L8,$I$35,0)</f>
        <v>0</v>
      </c>
      <c r="Z8" s="84">
        <f t="shared" ref="Z8" si="25">SUM(N8:Y8)</f>
        <v>0</v>
      </c>
    </row>
    <row r="9" spans="1:26" ht="14.25" customHeight="1" x14ac:dyDescent="0.2">
      <c r="A9" s="97" t="s">
        <v>205</v>
      </c>
      <c r="B9" s="167" t="str">
        <f>IF(E9="X"," ","X")</f>
        <v>X</v>
      </c>
      <c r="C9" s="201" t="s">
        <v>206</v>
      </c>
      <c r="D9" s="201"/>
      <c r="E9" s="163"/>
      <c r="F9" s="167" t="s">
        <v>201</v>
      </c>
      <c r="G9" s="167" t="str">
        <f>IF(I9="X"," ","X")</f>
        <v>X</v>
      </c>
      <c r="H9" s="167" t="s">
        <v>202</v>
      </c>
      <c r="I9" s="157"/>
      <c r="K9" s="219"/>
      <c r="L9" s="82" t="s">
        <v>1242</v>
      </c>
      <c r="M9" s="85" t="s">
        <v>261</v>
      </c>
      <c r="N9" s="84">
        <f t="shared" si="0"/>
        <v>0</v>
      </c>
      <c r="O9" s="84">
        <f t="shared" si="1"/>
        <v>0</v>
      </c>
      <c r="P9" s="84">
        <f t="shared" si="2"/>
        <v>0</v>
      </c>
      <c r="Q9" s="84">
        <f t="shared" si="3"/>
        <v>0</v>
      </c>
      <c r="R9" s="84">
        <f t="shared" si="4"/>
        <v>0</v>
      </c>
      <c r="S9" s="84">
        <f t="shared" si="5"/>
        <v>0</v>
      </c>
      <c r="T9" s="84">
        <f t="shared" si="6"/>
        <v>0</v>
      </c>
      <c r="U9" s="84">
        <f t="shared" si="7"/>
        <v>0</v>
      </c>
      <c r="V9" s="84">
        <f t="shared" si="8"/>
        <v>0</v>
      </c>
      <c r="W9" s="84">
        <f t="shared" si="9"/>
        <v>0</v>
      </c>
      <c r="X9" s="84">
        <f t="shared" si="10"/>
        <v>0</v>
      </c>
      <c r="Y9" s="84">
        <f t="shared" si="11"/>
        <v>0</v>
      </c>
      <c r="Z9" s="84">
        <f t="shared" si="12"/>
        <v>0</v>
      </c>
    </row>
    <row r="10" spans="1:26" ht="14.25" customHeight="1" x14ac:dyDescent="0.2">
      <c r="A10" s="196" t="s">
        <v>207</v>
      </c>
      <c r="B10" s="192"/>
      <c r="C10" s="207"/>
      <c r="D10" s="208"/>
      <c r="E10" s="209"/>
      <c r="F10" s="162" t="s">
        <v>50</v>
      </c>
      <c r="G10" s="146"/>
      <c r="H10" s="162" t="s">
        <v>1230</v>
      </c>
      <c r="I10" s="125"/>
      <c r="K10" s="219"/>
      <c r="L10" s="86" t="s">
        <v>1243</v>
      </c>
      <c r="M10" s="87" t="s">
        <v>226</v>
      </c>
      <c r="N10" s="88">
        <f t="shared" si="0"/>
        <v>0</v>
      </c>
      <c r="O10" s="88">
        <f t="shared" si="1"/>
        <v>0</v>
      </c>
      <c r="P10" s="88">
        <f t="shared" si="2"/>
        <v>0</v>
      </c>
      <c r="Q10" s="88">
        <f t="shared" si="3"/>
        <v>0</v>
      </c>
      <c r="R10" s="88">
        <f t="shared" si="4"/>
        <v>0</v>
      </c>
      <c r="S10" s="88">
        <f t="shared" si="5"/>
        <v>0</v>
      </c>
      <c r="T10" s="88">
        <f t="shared" si="6"/>
        <v>0</v>
      </c>
      <c r="U10" s="88">
        <f t="shared" si="7"/>
        <v>0</v>
      </c>
      <c r="V10" s="88">
        <f t="shared" si="8"/>
        <v>0</v>
      </c>
      <c r="W10" s="88">
        <f t="shared" si="9"/>
        <v>0</v>
      </c>
      <c r="X10" s="88">
        <f t="shared" si="10"/>
        <v>0</v>
      </c>
      <c r="Y10" s="88">
        <f t="shared" si="11"/>
        <v>0</v>
      </c>
      <c r="Z10" s="88">
        <f t="shared" si="12"/>
        <v>0</v>
      </c>
    </row>
    <row r="11" spans="1:26" ht="14.25" customHeight="1" x14ac:dyDescent="0.2">
      <c r="A11" s="196" t="s">
        <v>208</v>
      </c>
      <c r="B11" s="192"/>
      <c r="C11" s="206"/>
      <c r="D11" s="206"/>
      <c r="E11" s="162" t="s">
        <v>203</v>
      </c>
      <c r="F11" s="194"/>
      <c r="G11" s="194"/>
      <c r="H11" s="162" t="s">
        <v>204</v>
      </c>
      <c r="I11" s="165"/>
      <c r="K11" s="219"/>
      <c r="L11" s="86" t="s">
        <v>1244</v>
      </c>
      <c r="M11" s="89" t="s">
        <v>239</v>
      </c>
      <c r="N11" s="88">
        <f t="shared" si="0"/>
        <v>0</v>
      </c>
      <c r="O11" s="88">
        <f t="shared" si="1"/>
        <v>0</v>
      </c>
      <c r="P11" s="88">
        <f t="shared" si="2"/>
        <v>0</v>
      </c>
      <c r="Q11" s="88">
        <f t="shared" si="3"/>
        <v>0</v>
      </c>
      <c r="R11" s="88">
        <f t="shared" si="4"/>
        <v>0</v>
      </c>
      <c r="S11" s="88">
        <f t="shared" si="5"/>
        <v>0</v>
      </c>
      <c r="T11" s="88">
        <f t="shared" si="6"/>
        <v>0</v>
      </c>
      <c r="U11" s="88">
        <f t="shared" si="7"/>
        <v>0</v>
      </c>
      <c r="V11" s="88">
        <f t="shared" si="8"/>
        <v>0</v>
      </c>
      <c r="W11" s="88">
        <f t="shared" si="9"/>
        <v>0</v>
      </c>
      <c r="X11" s="88">
        <f t="shared" si="10"/>
        <v>0</v>
      </c>
      <c r="Y11" s="88">
        <f t="shared" si="11"/>
        <v>0</v>
      </c>
      <c r="Z11" s="88">
        <f t="shared" si="12"/>
        <v>0</v>
      </c>
    </row>
    <row r="12" spans="1:26" ht="14.25" customHeight="1" x14ac:dyDescent="0.2">
      <c r="A12" s="196" t="s">
        <v>795</v>
      </c>
      <c r="B12" s="192"/>
      <c r="C12" s="162" t="s">
        <v>267</v>
      </c>
      <c r="D12" s="159" t="s">
        <v>759</v>
      </c>
      <c r="E12" s="162" t="s">
        <v>268</v>
      </c>
      <c r="F12" s="159"/>
      <c r="G12" s="162" t="s">
        <v>269</v>
      </c>
      <c r="H12" s="207"/>
      <c r="I12" s="267"/>
      <c r="K12" s="219"/>
      <c r="L12" s="86" t="s">
        <v>1245</v>
      </c>
      <c r="M12" s="89" t="s">
        <v>228</v>
      </c>
      <c r="N12" s="88">
        <f t="shared" si="0"/>
        <v>0</v>
      </c>
      <c r="O12" s="88">
        <f t="shared" si="1"/>
        <v>0</v>
      </c>
      <c r="P12" s="88">
        <f t="shared" si="2"/>
        <v>0</v>
      </c>
      <c r="Q12" s="88">
        <f t="shared" si="3"/>
        <v>0</v>
      </c>
      <c r="R12" s="88">
        <f t="shared" si="4"/>
        <v>0</v>
      </c>
      <c r="S12" s="88">
        <f t="shared" si="5"/>
        <v>0</v>
      </c>
      <c r="T12" s="88">
        <f t="shared" si="6"/>
        <v>0</v>
      </c>
      <c r="U12" s="88">
        <f t="shared" si="7"/>
        <v>0</v>
      </c>
      <c r="V12" s="88">
        <f t="shared" si="8"/>
        <v>0</v>
      </c>
      <c r="W12" s="88">
        <f t="shared" si="9"/>
        <v>0</v>
      </c>
      <c r="X12" s="88">
        <f t="shared" si="10"/>
        <v>0</v>
      </c>
      <c r="Y12" s="88">
        <f t="shared" si="11"/>
        <v>0</v>
      </c>
      <c r="Z12" s="88">
        <f t="shared" si="12"/>
        <v>0</v>
      </c>
    </row>
    <row r="13" spans="1:26" ht="14.25" customHeight="1" x14ac:dyDescent="0.2">
      <c r="A13" s="196" t="s">
        <v>799</v>
      </c>
      <c r="B13" s="192"/>
      <c r="C13" s="272"/>
      <c r="D13" s="273"/>
      <c r="E13" s="273"/>
      <c r="F13" s="273"/>
      <c r="G13" s="273"/>
      <c r="H13" s="273"/>
      <c r="I13" s="274"/>
      <c r="L13" s="86" t="s">
        <v>1246</v>
      </c>
      <c r="M13" s="87" t="s">
        <v>228</v>
      </c>
      <c r="N13" s="88">
        <f t="shared" si="0"/>
        <v>0</v>
      </c>
      <c r="O13" s="88">
        <f t="shared" si="1"/>
        <v>0</v>
      </c>
      <c r="P13" s="88">
        <f t="shared" si="2"/>
        <v>0</v>
      </c>
      <c r="Q13" s="88">
        <f t="shared" si="3"/>
        <v>0</v>
      </c>
      <c r="R13" s="88">
        <f t="shared" si="4"/>
        <v>0</v>
      </c>
      <c r="S13" s="88">
        <f t="shared" si="5"/>
        <v>0</v>
      </c>
      <c r="T13" s="88">
        <f t="shared" si="6"/>
        <v>0</v>
      </c>
      <c r="U13" s="88">
        <f t="shared" si="7"/>
        <v>0</v>
      </c>
      <c r="V13" s="88">
        <f t="shared" si="8"/>
        <v>0</v>
      </c>
      <c r="W13" s="88">
        <f t="shared" si="9"/>
        <v>0</v>
      </c>
      <c r="X13" s="88">
        <f t="shared" si="10"/>
        <v>0</v>
      </c>
      <c r="Y13" s="88">
        <f t="shared" si="11"/>
        <v>0</v>
      </c>
      <c r="Z13" s="88">
        <f t="shared" si="12"/>
        <v>0</v>
      </c>
    </row>
    <row r="14" spans="1:26" ht="14.25" customHeight="1" x14ac:dyDescent="0.2">
      <c r="A14" s="182" t="s">
        <v>1224</v>
      </c>
      <c r="B14" s="183"/>
      <c r="C14" s="183"/>
      <c r="D14" s="183"/>
      <c r="E14" s="183"/>
      <c r="F14" s="183"/>
      <c r="G14" s="183"/>
      <c r="H14" s="183"/>
      <c r="I14" s="184"/>
      <c r="K14" s="220" t="s">
        <v>246</v>
      </c>
      <c r="L14" s="86" t="s">
        <v>1247</v>
      </c>
      <c r="M14" s="90" t="s">
        <v>260</v>
      </c>
      <c r="N14" s="88">
        <f t="shared" si="0"/>
        <v>0</v>
      </c>
      <c r="O14" s="88">
        <f t="shared" si="1"/>
        <v>0</v>
      </c>
      <c r="P14" s="88">
        <f t="shared" si="2"/>
        <v>0</v>
      </c>
      <c r="Q14" s="88">
        <f t="shared" si="3"/>
        <v>0</v>
      </c>
      <c r="R14" s="88">
        <f t="shared" si="4"/>
        <v>0</v>
      </c>
      <c r="S14" s="88">
        <f t="shared" si="5"/>
        <v>0</v>
      </c>
      <c r="T14" s="88">
        <f t="shared" si="6"/>
        <v>0</v>
      </c>
      <c r="U14" s="88">
        <f t="shared" si="7"/>
        <v>0</v>
      </c>
      <c r="V14" s="88">
        <f t="shared" si="8"/>
        <v>0</v>
      </c>
      <c r="W14" s="88">
        <f t="shared" si="9"/>
        <v>0</v>
      </c>
      <c r="X14" s="88">
        <f t="shared" si="10"/>
        <v>0</v>
      </c>
      <c r="Y14" s="88">
        <f t="shared" si="11"/>
        <v>0</v>
      </c>
      <c r="Z14" s="88">
        <f t="shared" si="12"/>
        <v>0</v>
      </c>
    </row>
    <row r="15" spans="1:26" ht="14.25" customHeight="1" x14ac:dyDescent="0.2">
      <c r="A15" s="235" t="s">
        <v>1229</v>
      </c>
      <c r="B15" s="236"/>
      <c r="C15" s="275"/>
      <c r="D15" s="277"/>
      <c r="E15" s="278"/>
      <c r="F15" s="237" t="s">
        <v>760</v>
      </c>
      <c r="G15" s="236"/>
      <c r="H15" s="275"/>
      <c r="I15" s="276"/>
      <c r="K15" s="220"/>
      <c r="L15" s="86" t="s">
        <v>1340</v>
      </c>
      <c r="M15" s="89" t="s">
        <v>1341</v>
      </c>
      <c r="N15" s="88">
        <f t="shared" ref="N15" si="26">IF($A$24=L15,$I$24,0)</f>
        <v>0</v>
      </c>
      <c r="O15" s="88">
        <f t="shared" ref="O15" si="27">IF($A$25=L15,$I$25,0)</f>
        <v>0</v>
      </c>
      <c r="P15" s="88">
        <f t="shared" ref="P15" si="28">IF($A$26=L15,$I$26,0)</f>
        <v>0</v>
      </c>
      <c r="Q15" s="88">
        <f t="shared" ref="Q15" si="29">IF($A$27=L15,$I$27,0)</f>
        <v>0</v>
      </c>
      <c r="R15" s="88">
        <f t="shared" ref="R15" si="30">IF($A$28=L15,$I$28,0)</f>
        <v>0</v>
      </c>
      <c r="S15" s="88">
        <f t="shared" ref="S15" si="31">IF($A$29=L15,$I$29,0)</f>
        <v>0</v>
      </c>
      <c r="T15" s="88">
        <f t="shared" ref="T15" si="32">IF($A$30=L15,$I$30,0)</f>
        <v>0</v>
      </c>
      <c r="U15" s="88">
        <f t="shared" ref="U15" si="33">IF($A$31=L15,$I$31,0)</f>
        <v>0</v>
      </c>
      <c r="V15" s="88">
        <f t="shared" ref="V15" si="34">IF($A$32=L15,$I$32,0)</f>
        <v>0</v>
      </c>
      <c r="W15" s="88">
        <f t="shared" ref="W15" si="35">IF($A$33=L15,$I$33,0)</f>
        <v>0</v>
      </c>
      <c r="X15" s="88">
        <f t="shared" ref="X15" si="36">IF($A$34=L15,$I$34,0)</f>
        <v>0</v>
      </c>
      <c r="Y15" s="88">
        <f t="shared" ref="Y15" si="37">IF($A$35=L15,$I$35,0)</f>
        <v>0</v>
      </c>
      <c r="Z15" s="88">
        <f t="shared" ref="Z15" si="38">SUM(N15:Y15)</f>
        <v>0</v>
      </c>
    </row>
    <row r="16" spans="1:26" ht="14.25" customHeight="1" x14ac:dyDescent="0.2">
      <c r="A16" s="196" t="s">
        <v>219</v>
      </c>
      <c r="B16" s="192"/>
      <c r="C16" s="194"/>
      <c r="D16" s="194"/>
      <c r="E16" s="194"/>
      <c r="F16" s="194"/>
      <c r="G16" s="194"/>
      <c r="H16" s="194"/>
      <c r="I16" s="197"/>
      <c r="K16" s="220"/>
      <c r="L16" s="86" t="s">
        <v>1248</v>
      </c>
      <c r="M16" s="89" t="s">
        <v>776</v>
      </c>
      <c r="N16" s="88">
        <f t="shared" si="0"/>
        <v>0</v>
      </c>
      <c r="O16" s="88">
        <f t="shared" si="1"/>
        <v>0</v>
      </c>
      <c r="P16" s="88">
        <f t="shared" si="2"/>
        <v>0</v>
      </c>
      <c r="Q16" s="88">
        <f t="shared" si="3"/>
        <v>0</v>
      </c>
      <c r="R16" s="88">
        <f t="shared" si="4"/>
        <v>0</v>
      </c>
      <c r="S16" s="88">
        <f t="shared" si="5"/>
        <v>0</v>
      </c>
      <c r="T16" s="88">
        <f t="shared" si="6"/>
        <v>0</v>
      </c>
      <c r="U16" s="88">
        <f t="shared" si="7"/>
        <v>0</v>
      </c>
      <c r="V16" s="88">
        <f t="shared" si="8"/>
        <v>0</v>
      </c>
      <c r="W16" s="88">
        <f t="shared" si="9"/>
        <v>0</v>
      </c>
      <c r="X16" s="88">
        <f t="shared" si="10"/>
        <v>0</v>
      </c>
      <c r="Y16" s="88">
        <f t="shared" si="11"/>
        <v>0</v>
      </c>
      <c r="Z16" s="88">
        <f t="shared" si="12"/>
        <v>0</v>
      </c>
    </row>
    <row r="17" spans="1:26" ht="14.25" customHeight="1" x14ac:dyDescent="0.2">
      <c r="A17" s="193"/>
      <c r="B17" s="194"/>
      <c r="C17" s="194"/>
      <c r="D17" s="194"/>
      <c r="E17" s="194"/>
      <c r="F17" s="194"/>
      <c r="G17" s="194"/>
      <c r="H17" s="194"/>
      <c r="I17" s="197"/>
      <c r="K17" s="220"/>
      <c r="L17" s="54" t="s">
        <v>235</v>
      </c>
      <c r="M17" s="55" t="s">
        <v>230</v>
      </c>
      <c r="N17" s="43">
        <f t="shared" si="0"/>
        <v>0</v>
      </c>
      <c r="O17" s="43">
        <f t="shared" si="1"/>
        <v>0</v>
      </c>
      <c r="P17" s="43">
        <f t="shared" si="2"/>
        <v>0</v>
      </c>
      <c r="Q17" s="43">
        <f t="shared" si="3"/>
        <v>0</v>
      </c>
      <c r="R17" s="43">
        <f t="shared" si="4"/>
        <v>0</v>
      </c>
      <c r="S17" s="43">
        <f t="shared" si="5"/>
        <v>0</v>
      </c>
      <c r="T17" s="43">
        <f t="shared" si="6"/>
        <v>0</v>
      </c>
      <c r="U17" s="43">
        <f t="shared" si="7"/>
        <v>0</v>
      </c>
      <c r="V17" s="43">
        <f t="shared" si="8"/>
        <v>0</v>
      </c>
      <c r="W17" s="43">
        <f t="shared" si="9"/>
        <v>0</v>
      </c>
      <c r="X17" s="43">
        <f t="shared" si="10"/>
        <v>0</v>
      </c>
      <c r="Y17" s="43">
        <f t="shared" si="11"/>
        <v>0</v>
      </c>
      <c r="Z17" s="43">
        <f t="shared" si="12"/>
        <v>0</v>
      </c>
    </row>
    <row r="18" spans="1:26" ht="13.5" customHeight="1" x14ac:dyDescent="0.2">
      <c r="A18" s="196" t="s">
        <v>209</v>
      </c>
      <c r="B18" s="192"/>
      <c r="C18" s="194"/>
      <c r="D18" s="194"/>
      <c r="E18" s="194"/>
      <c r="F18" s="194"/>
      <c r="G18" s="194"/>
      <c r="H18" s="194"/>
      <c r="I18" s="197"/>
      <c r="K18" s="220"/>
      <c r="L18" s="46"/>
      <c r="M18" s="47"/>
    </row>
    <row r="19" spans="1:26" ht="14.25" customHeight="1" x14ac:dyDescent="0.2">
      <c r="A19" s="182" t="s">
        <v>266</v>
      </c>
      <c r="B19" s="183"/>
      <c r="C19" s="183"/>
      <c r="D19" s="183"/>
      <c r="E19" s="183"/>
      <c r="F19" s="183"/>
      <c r="G19" s="183"/>
      <c r="H19" s="183"/>
      <c r="I19" s="184"/>
      <c r="K19" s="220"/>
      <c r="L19" s="48" t="s">
        <v>234</v>
      </c>
      <c r="M19" s="49" t="s">
        <v>233</v>
      </c>
    </row>
    <row r="20" spans="1:26" ht="14.25" customHeight="1" x14ac:dyDescent="0.2">
      <c r="A20" s="229" t="s">
        <v>800</v>
      </c>
      <c r="B20" s="201"/>
      <c r="C20" s="160" t="s">
        <v>200</v>
      </c>
      <c r="D20" s="160" t="s">
        <v>201</v>
      </c>
      <c r="E20" s="156"/>
      <c r="F20" s="160" t="s">
        <v>202</v>
      </c>
      <c r="G20" s="160" t="str">
        <f>IF(E20="X"," ","X")</f>
        <v>X</v>
      </c>
      <c r="H20" s="166" t="s">
        <v>210</v>
      </c>
      <c r="I20" s="74"/>
      <c r="K20" s="220"/>
      <c r="L20" s="57" t="s">
        <v>1249</v>
      </c>
      <c r="M20" s="58" t="s">
        <v>252</v>
      </c>
    </row>
    <row r="21" spans="1:26" ht="14.25" customHeight="1" x14ac:dyDescent="0.2">
      <c r="A21" s="229" t="s">
        <v>749</v>
      </c>
      <c r="B21" s="201"/>
      <c r="C21" s="160" t="s">
        <v>200</v>
      </c>
      <c r="D21" s="160" t="s">
        <v>201</v>
      </c>
      <c r="E21" s="156"/>
      <c r="F21" s="160" t="s">
        <v>202</v>
      </c>
      <c r="G21" s="160" t="str">
        <f>IF(E21="X"," ","X")</f>
        <v>X</v>
      </c>
      <c r="H21" s="166" t="s">
        <v>210</v>
      </c>
      <c r="I21" s="74"/>
      <c r="K21" s="220"/>
      <c r="L21" s="57" t="s">
        <v>1337</v>
      </c>
      <c r="M21" s="58" t="s">
        <v>1338</v>
      </c>
    </row>
    <row r="22" spans="1:26" ht="14.25" customHeight="1" x14ac:dyDescent="0.2">
      <c r="A22" s="189"/>
      <c r="B22" s="190"/>
      <c r="C22" s="190"/>
      <c r="D22" s="190"/>
      <c r="E22" s="190"/>
      <c r="F22" s="190"/>
      <c r="G22" s="190"/>
      <c r="H22" s="190"/>
      <c r="I22" s="191"/>
      <c r="K22" s="220"/>
      <c r="L22" s="48" t="s">
        <v>232</v>
      </c>
      <c r="M22" s="49" t="s">
        <v>231</v>
      </c>
    </row>
    <row r="23" spans="1:26" ht="14.25" customHeight="1" x14ac:dyDescent="0.2">
      <c r="A23" s="189" t="s">
        <v>772</v>
      </c>
      <c r="B23" s="190"/>
      <c r="C23" s="190"/>
      <c r="D23" s="190"/>
      <c r="E23" s="190"/>
      <c r="F23" s="190"/>
      <c r="G23" s="245"/>
      <c r="H23" s="167" t="s">
        <v>225</v>
      </c>
      <c r="I23" s="98" t="s">
        <v>240</v>
      </c>
      <c r="K23" s="52"/>
      <c r="L23" s="44" t="s">
        <v>238</v>
      </c>
      <c r="M23" s="45" t="s">
        <v>237</v>
      </c>
    </row>
    <row r="24" spans="1:26" ht="14.25" customHeight="1" x14ac:dyDescent="0.2">
      <c r="A24" s="193"/>
      <c r="B24" s="194"/>
      <c r="C24" s="194"/>
      <c r="D24" s="194"/>
      <c r="E24" s="194"/>
      <c r="F24" s="194"/>
      <c r="G24" s="194"/>
      <c r="H24" s="160" t="str">
        <f t="shared" ref="H24:H35" si="39">IF(A24&gt;0,VLOOKUP(A24,$L$3:$M$43,2,FALSE)," ")</f>
        <v xml:space="preserve"> </v>
      </c>
      <c r="I24" s="75"/>
      <c r="L24" s="48"/>
      <c r="M24" s="49"/>
    </row>
    <row r="25" spans="1:26" ht="14.25" customHeight="1" x14ac:dyDescent="0.2">
      <c r="A25" s="193"/>
      <c r="B25" s="194"/>
      <c r="C25" s="194"/>
      <c r="D25" s="194"/>
      <c r="E25" s="194"/>
      <c r="F25" s="194"/>
      <c r="G25" s="194"/>
      <c r="H25" s="160" t="str">
        <f t="shared" si="39"/>
        <v xml:space="preserve"> </v>
      </c>
      <c r="I25" s="75"/>
      <c r="L25" s="48"/>
      <c r="M25" s="49"/>
    </row>
    <row r="26" spans="1:26" ht="14.25" customHeight="1" x14ac:dyDescent="0.2">
      <c r="A26" s="193"/>
      <c r="B26" s="194"/>
      <c r="C26" s="194"/>
      <c r="D26" s="194"/>
      <c r="E26" s="194"/>
      <c r="F26" s="194"/>
      <c r="G26" s="194"/>
      <c r="H26" s="160" t="str">
        <f t="shared" si="39"/>
        <v xml:space="preserve"> </v>
      </c>
      <c r="I26" s="75"/>
      <c r="L26" s="50"/>
      <c r="M26" s="51"/>
    </row>
    <row r="27" spans="1:26" ht="14.25" customHeight="1" x14ac:dyDescent="0.2">
      <c r="A27" s="193"/>
      <c r="B27" s="194"/>
      <c r="C27" s="194"/>
      <c r="D27" s="194"/>
      <c r="E27" s="194"/>
      <c r="F27" s="194"/>
      <c r="G27" s="194"/>
      <c r="H27" s="160" t="str">
        <f t="shared" si="39"/>
        <v xml:space="preserve"> </v>
      </c>
      <c r="I27" s="75"/>
      <c r="L27" s="50"/>
      <c r="M27" s="51"/>
      <c r="O27" s="53"/>
    </row>
    <row r="28" spans="1:26" ht="14.25" customHeight="1" x14ac:dyDescent="0.2">
      <c r="A28" s="193"/>
      <c r="B28" s="194"/>
      <c r="C28" s="194"/>
      <c r="D28" s="194"/>
      <c r="E28" s="194"/>
      <c r="F28" s="194"/>
      <c r="G28" s="194"/>
      <c r="H28" s="160" t="str">
        <f t="shared" si="39"/>
        <v xml:space="preserve"> </v>
      </c>
      <c r="I28" s="75"/>
      <c r="L28" s="71"/>
      <c r="M28" s="51"/>
    </row>
    <row r="29" spans="1:26" ht="14.25" customHeight="1" x14ac:dyDescent="0.2">
      <c r="A29" s="193"/>
      <c r="B29" s="194"/>
      <c r="C29" s="194"/>
      <c r="D29" s="194"/>
      <c r="E29" s="194"/>
      <c r="F29" s="194"/>
      <c r="G29" s="194"/>
      <c r="H29" s="160" t="str">
        <f t="shared" si="39"/>
        <v xml:space="preserve"> </v>
      </c>
      <c r="I29" s="75"/>
      <c r="L29" s="50"/>
      <c r="M29" s="59"/>
    </row>
    <row r="30" spans="1:26" ht="14.25" customHeight="1" x14ac:dyDescent="0.2">
      <c r="A30" s="193"/>
      <c r="B30" s="194"/>
      <c r="C30" s="194"/>
      <c r="D30" s="194"/>
      <c r="E30" s="194"/>
      <c r="F30" s="194"/>
      <c r="G30" s="194"/>
      <c r="H30" s="160" t="str">
        <f t="shared" si="39"/>
        <v xml:space="preserve"> </v>
      </c>
      <c r="I30" s="75"/>
      <c r="L30" s="54"/>
      <c r="M30" s="54"/>
    </row>
    <row r="31" spans="1:26" ht="14.25" customHeight="1" x14ac:dyDescent="0.2">
      <c r="A31" s="193"/>
      <c r="B31" s="194"/>
      <c r="C31" s="194"/>
      <c r="D31" s="194"/>
      <c r="E31" s="194"/>
      <c r="F31" s="194"/>
      <c r="G31" s="194"/>
      <c r="H31" s="160" t="str">
        <f t="shared" si="39"/>
        <v xml:space="preserve"> </v>
      </c>
      <c r="I31" s="75"/>
      <c r="L31" s="73"/>
      <c r="M31" s="72"/>
      <c r="O31" s="53"/>
      <c r="P31" s="53"/>
    </row>
    <row r="32" spans="1:26" ht="14.25" customHeight="1" x14ac:dyDescent="0.2">
      <c r="A32" s="193"/>
      <c r="B32" s="194"/>
      <c r="C32" s="194"/>
      <c r="D32" s="194"/>
      <c r="E32" s="194"/>
      <c r="F32" s="194"/>
      <c r="G32" s="194"/>
      <c r="H32" s="160" t="str">
        <f t="shared" si="39"/>
        <v xml:space="preserve"> </v>
      </c>
      <c r="I32" s="75"/>
      <c r="L32" s="54"/>
      <c r="M32" s="54"/>
      <c r="O32" s="53"/>
      <c r="P32" s="53"/>
    </row>
    <row r="33" spans="1:27" ht="14.25" customHeight="1" x14ac:dyDescent="0.2">
      <c r="A33" s="193"/>
      <c r="B33" s="194"/>
      <c r="C33" s="194"/>
      <c r="D33" s="194"/>
      <c r="E33" s="194"/>
      <c r="F33" s="194"/>
      <c r="G33" s="194"/>
      <c r="H33" s="160" t="str">
        <f t="shared" si="39"/>
        <v xml:space="preserve"> </v>
      </c>
      <c r="I33" s="75"/>
      <c r="L33" s="54"/>
      <c r="M33" s="55"/>
      <c r="P33" s="53"/>
    </row>
    <row r="34" spans="1:27" ht="14.25" customHeight="1" x14ac:dyDescent="0.2">
      <c r="A34" s="193"/>
      <c r="B34" s="194"/>
      <c r="C34" s="194"/>
      <c r="D34" s="194"/>
      <c r="E34" s="194"/>
      <c r="F34" s="194"/>
      <c r="G34" s="194"/>
      <c r="H34" s="160" t="str">
        <f t="shared" si="39"/>
        <v xml:space="preserve"> </v>
      </c>
      <c r="I34" s="75"/>
      <c r="L34" s="54"/>
      <c r="M34" s="55"/>
    </row>
    <row r="35" spans="1:27" ht="14.25" customHeight="1" x14ac:dyDescent="0.2">
      <c r="A35" s="193"/>
      <c r="B35" s="194"/>
      <c r="C35" s="194"/>
      <c r="D35" s="194"/>
      <c r="E35" s="194"/>
      <c r="F35" s="194"/>
      <c r="G35" s="194"/>
      <c r="H35" s="160" t="str">
        <f t="shared" si="39"/>
        <v xml:space="preserve"> </v>
      </c>
      <c r="I35" s="75"/>
      <c r="L35" s="46"/>
      <c r="M35" s="47"/>
    </row>
    <row r="36" spans="1:27" ht="14.25" customHeight="1" x14ac:dyDescent="0.2">
      <c r="A36" s="234" t="s">
        <v>773</v>
      </c>
      <c r="B36" s="233"/>
      <c r="C36" s="233"/>
      <c r="D36" s="233"/>
      <c r="E36" s="233"/>
      <c r="F36" s="233"/>
      <c r="G36" s="233"/>
      <c r="H36" s="233"/>
      <c r="I36" s="83">
        <f>SUM(Z3:Z9)</f>
        <v>0</v>
      </c>
      <c r="L36" s="46"/>
      <c r="M36" s="47"/>
    </row>
    <row r="37" spans="1:27" ht="14.25" customHeight="1" x14ac:dyDescent="0.2">
      <c r="A37" s="234" t="s">
        <v>774</v>
      </c>
      <c r="B37" s="233"/>
      <c r="C37" s="233"/>
      <c r="D37" s="233"/>
      <c r="E37" s="233"/>
      <c r="F37" s="233"/>
      <c r="G37" s="233"/>
      <c r="H37" s="233"/>
      <c r="I37" s="83">
        <f>SUM(Z10:Z16)</f>
        <v>0</v>
      </c>
      <c r="L37" s="54"/>
      <c r="M37" s="55"/>
    </row>
    <row r="38" spans="1:27" ht="14.25" customHeight="1" x14ac:dyDescent="0.2">
      <c r="A38" s="234" t="s">
        <v>775</v>
      </c>
      <c r="B38" s="233"/>
      <c r="C38" s="233"/>
      <c r="D38" s="233"/>
      <c r="E38" s="233"/>
      <c r="F38" s="233"/>
      <c r="G38" s="233"/>
      <c r="H38" s="233"/>
      <c r="I38" s="83">
        <f>+Z17</f>
        <v>0</v>
      </c>
      <c r="L38" s="54"/>
      <c r="M38" s="55"/>
    </row>
    <row r="39" spans="1:27" ht="14.25" customHeight="1" x14ac:dyDescent="0.2">
      <c r="A39" s="196" t="s">
        <v>802</v>
      </c>
      <c r="B39" s="192"/>
      <c r="C39" s="192"/>
      <c r="D39" s="192"/>
      <c r="E39" s="192"/>
      <c r="F39" s="192"/>
      <c r="G39" s="192"/>
      <c r="H39" s="192"/>
      <c r="I39" s="66">
        <f>SUM(I36:I38)</f>
        <v>0</v>
      </c>
      <c r="J39" s="2" t="s">
        <v>248</v>
      </c>
      <c r="L39" s="48"/>
      <c r="M39" s="49"/>
    </row>
    <row r="40" spans="1:27" ht="14.25" customHeight="1" x14ac:dyDescent="0.2">
      <c r="A40" s="182" t="s">
        <v>270</v>
      </c>
      <c r="B40" s="183"/>
      <c r="C40" s="183"/>
      <c r="D40" s="183"/>
      <c r="E40" s="183"/>
      <c r="F40" s="183"/>
      <c r="G40" s="183"/>
      <c r="H40" s="183"/>
      <c r="I40" s="184"/>
      <c r="J40" s="2" t="s">
        <v>249</v>
      </c>
      <c r="L40" s="41"/>
      <c r="M40" s="27"/>
    </row>
    <row r="41" spans="1:27" ht="14.25" customHeight="1" x14ac:dyDescent="0.2">
      <c r="A41" s="210" t="s">
        <v>247</v>
      </c>
      <c r="B41" s="211"/>
      <c r="C41" s="211"/>
      <c r="D41" s="211"/>
      <c r="E41" s="211"/>
      <c r="F41" s="211"/>
      <c r="G41" s="211"/>
      <c r="H41" s="211"/>
      <c r="I41" s="212"/>
      <c r="J41" s="2" t="s">
        <v>250</v>
      </c>
      <c r="L41" s="27"/>
      <c r="M41" s="27"/>
    </row>
    <row r="42" spans="1:27" ht="14.25" customHeight="1" x14ac:dyDescent="0.2">
      <c r="A42" s="42"/>
      <c r="B42" s="211" t="s">
        <v>253</v>
      </c>
      <c r="C42" s="211"/>
      <c r="D42" s="211"/>
      <c r="E42" s="211"/>
      <c r="F42" s="211"/>
      <c r="G42" s="211"/>
      <c r="H42" s="167" t="s">
        <v>225</v>
      </c>
      <c r="I42" s="98" t="s">
        <v>240</v>
      </c>
      <c r="L42" s="41"/>
      <c r="M42" s="27"/>
    </row>
    <row r="43" spans="1:27" ht="14.25" customHeight="1" x14ac:dyDescent="0.2">
      <c r="A43" s="161"/>
      <c r="B43" s="185"/>
      <c r="C43" s="185"/>
      <c r="D43" s="185"/>
      <c r="E43" s="185"/>
      <c r="F43" s="185"/>
      <c r="G43" s="185"/>
      <c r="H43" s="160" t="str">
        <f>IF(B43&gt;0,VLOOKUP(B43,$L$3:$M$43,2,FALSE)," ")</f>
        <v xml:space="preserve"> </v>
      </c>
      <c r="I43" s="76"/>
      <c r="L43" s="41"/>
      <c r="M43" s="27"/>
    </row>
    <row r="44" spans="1:27" ht="14.25" customHeight="1" x14ac:dyDescent="0.2">
      <c r="A44" s="161"/>
      <c r="B44" s="185"/>
      <c r="C44" s="185"/>
      <c r="D44" s="185"/>
      <c r="E44" s="185"/>
      <c r="F44" s="185"/>
      <c r="G44" s="185"/>
      <c r="H44" s="160" t="str">
        <f>IF(B44&gt;0,VLOOKUP(B44,$L$3:$M$43,2,FALSE)," ")</f>
        <v xml:space="preserve"> </v>
      </c>
      <c r="I44" s="76"/>
      <c r="L44" s="37"/>
    </row>
    <row r="45" spans="1:27" ht="14.25" customHeight="1" x14ac:dyDescent="0.2">
      <c r="A45" s="99">
        <f>IF(OR($B43=$L$19,$B43=$L$20,$B43=$L$21,$B43=$L$22),I43,0)</f>
        <v>0</v>
      </c>
      <c r="B45" s="92">
        <f>IF(OR($B44=$L$19,,$B44=$L$20,$B44=$L$21,$B44=$L$22),I44,0)</f>
        <v>0</v>
      </c>
      <c r="C45" s="167"/>
      <c r="D45" s="167"/>
      <c r="E45" s="167"/>
      <c r="F45" s="167"/>
      <c r="G45" s="201" t="s">
        <v>251</v>
      </c>
      <c r="H45" s="201"/>
      <c r="I45" s="56">
        <f>SUM(A45:F45)</f>
        <v>0</v>
      </c>
      <c r="L45" s="37"/>
    </row>
    <row r="46" spans="1:27" ht="14.25" customHeight="1" x14ac:dyDescent="0.2">
      <c r="A46" s="182" t="s">
        <v>1231</v>
      </c>
      <c r="B46" s="183"/>
      <c r="C46" s="183"/>
      <c r="D46" s="183"/>
      <c r="E46" s="183"/>
      <c r="F46" s="183"/>
      <c r="G46" s="183"/>
      <c r="H46" s="183"/>
      <c r="I46" s="184"/>
    </row>
    <row r="47" spans="1:27" ht="14.25" customHeight="1" x14ac:dyDescent="0.2">
      <c r="A47" s="42" t="s">
        <v>254</v>
      </c>
      <c r="B47" s="181"/>
      <c r="C47" s="181"/>
      <c r="D47" s="93"/>
      <c r="E47" s="93"/>
      <c r="F47" s="27" t="s">
        <v>255</v>
      </c>
      <c r="G47" s="181"/>
      <c r="H47" s="181"/>
      <c r="I47" s="142"/>
      <c r="L47" s="37"/>
    </row>
    <row r="48" spans="1:27" ht="14.25" customHeight="1" x14ac:dyDescent="0.2">
      <c r="A48" s="161" t="s">
        <v>211</v>
      </c>
      <c r="B48" s="232"/>
      <c r="C48" s="232"/>
      <c r="D48" s="27"/>
      <c r="E48" s="27"/>
      <c r="F48" s="162" t="s">
        <v>212</v>
      </c>
      <c r="G48" s="232"/>
      <c r="H48" s="232"/>
      <c r="I48" s="138"/>
      <c r="L48" s="37"/>
      <c r="W48" s="70"/>
      <c r="AA48" s="268" t="s">
        <v>767</v>
      </c>
    </row>
    <row r="49" spans="1:28" ht="10.5" customHeight="1" x14ac:dyDescent="0.2">
      <c r="A49" s="42"/>
      <c r="B49" s="27"/>
      <c r="C49" s="27"/>
      <c r="D49" s="27"/>
      <c r="E49" s="27"/>
      <c r="F49" s="27"/>
      <c r="G49" s="27"/>
      <c r="H49" s="27"/>
      <c r="I49" s="100"/>
      <c r="L49" s="37"/>
      <c r="AA49" s="268"/>
    </row>
    <row r="50" spans="1:28" ht="23.25" customHeight="1" x14ac:dyDescent="0.2">
      <c r="A50" s="174" t="s">
        <v>258</v>
      </c>
      <c r="B50" s="175" t="s">
        <v>197</v>
      </c>
      <c r="C50" s="175" t="s">
        <v>259</v>
      </c>
      <c r="D50" s="175" t="s">
        <v>256</v>
      </c>
      <c r="E50" s="94" t="s">
        <v>257</v>
      </c>
      <c r="F50" s="94" t="s">
        <v>213</v>
      </c>
      <c r="G50" s="94" t="s">
        <v>214</v>
      </c>
      <c r="H50" s="94" t="s">
        <v>215</v>
      </c>
      <c r="I50" s="28" t="s">
        <v>216</v>
      </c>
      <c r="L50" s="37"/>
      <c r="U50" s="91"/>
      <c r="AA50" s="268"/>
      <c r="AB50" s="91"/>
    </row>
    <row r="51" spans="1:28" ht="14.25" customHeight="1" x14ac:dyDescent="0.2">
      <c r="A51" s="158"/>
      <c r="B51" s="77"/>
      <c r="C51" s="164"/>
      <c r="D51" s="164"/>
      <c r="E51" s="78"/>
      <c r="F51" s="78"/>
      <c r="G51" s="78"/>
      <c r="H51" s="78"/>
      <c r="I51" s="83" t="str">
        <f t="shared" ref="I51:I66" si="40">IF(E51+F51+G51+H51&gt;0,E51+F51+G51+H51," ")</f>
        <v xml:space="preserve"> </v>
      </c>
      <c r="L51" s="37"/>
      <c r="AA51" s="65" t="str">
        <f>IF(A51&gt;0,VLOOKUP(A51,'valor hospedaje'!$A$1:$B$83,2,FALSE)," ")</f>
        <v xml:space="preserve"> </v>
      </c>
    </row>
    <row r="52" spans="1:28" ht="14.25" customHeight="1" x14ac:dyDescent="0.2">
      <c r="A52" s="158"/>
      <c r="B52" s="77"/>
      <c r="C52" s="164"/>
      <c r="D52" s="164"/>
      <c r="E52" s="78"/>
      <c r="F52" s="78"/>
      <c r="G52" s="78"/>
      <c r="H52" s="78"/>
      <c r="I52" s="83" t="str">
        <f t="shared" si="40"/>
        <v xml:space="preserve"> </v>
      </c>
      <c r="L52" s="37"/>
      <c r="AA52" s="65" t="str">
        <f>IF(A52&gt;0,VLOOKUP(A52,'valor hospedaje'!$A$1:$B$83,2,FALSE)," ")</f>
        <v xml:space="preserve"> </v>
      </c>
    </row>
    <row r="53" spans="1:28" ht="14.25" customHeight="1" x14ac:dyDescent="0.2">
      <c r="A53" s="158"/>
      <c r="B53" s="77"/>
      <c r="C53" s="164"/>
      <c r="D53" s="164"/>
      <c r="E53" s="78"/>
      <c r="F53" s="78"/>
      <c r="G53" s="78"/>
      <c r="H53" s="78"/>
      <c r="I53" s="83" t="str">
        <f t="shared" si="40"/>
        <v xml:space="preserve"> </v>
      </c>
      <c r="L53" s="37"/>
      <c r="AA53" s="65" t="str">
        <f>IF(A53&gt;0,VLOOKUP(A53,'valor hospedaje'!$A$1:$B$83,2,FALSE)," ")</f>
        <v xml:space="preserve"> </v>
      </c>
    </row>
    <row r="54" spans="1:28" ht="14.25" customHeight="1" x14ac:dyDescent="0.2">
      <c r="A54" s="158"/>
      <c r="B54" s="77"/>
      <c r="C54" s="164"/>
      <c r="D54" s="164"/>
      <c r="E54" s="78"/>
      <c r="F54" s="78"/>
      <c r="G54" s="78"/>
      <c r="H54" s="78"/>
      <c r="I54" s="83" t="str">
        <f t="shared" si="40"/>
        <v xml:space="preserve"> </v>
      </c>
      <c r="L54" s="37"/>
      <c r="AA54" s="65" t="str">
        <f>IF(A54&gt;0,VLOOKUP(A54,'valor hospedaje'!$A$1:$B$83,2,FALSE)," ")</f>
        <v xml:space="preserve"> </v>
      </c>
    </row>
    <row r="55" spans="1:28" ht="14.25" customHeight="1" x14ac:dyDescent="0.2">
      <c r="A55" s="158"/>
      <c r="B55" s="77"/>
      <c r="C55" s="164"/>
      <c r="D55" s="164"/>
      <c r="E55" s="78"/>
      <c r="F55" s="78"/>
      <c r="G55" s="78"/>
      <c r="H55" s="78"/>
      <c r="I55" s="83" t="str">
        <f t="shared" si="40"/>
        <v xml:space="preserve"> </v>
      </c>
      <c r="L55" s="37"/>
      <c r="AA55" s="65" t="str">
        <f>IF(A55&gt;0,VLOOKUP(A55,'valor hospedaje'!$A$1:$B$83,2,FALSE)," ")</f>
        <v xml:space="preserve"> </v>
      </c>
    </row>
    <row r="56" spans="1:28" s="25" customFormat="1" ht="14.25" customHeight="1" x14ac:dyDescent="0.2">
      <c r="A56" s="158"/>
      <c r="B56" s="77"/>
      <c r="C56" s="164"/>
      <c r="D56" s="164"/>
      <c r="E56" s="78"/>
      <c r="F56" s="78"/>
      <c r="G56" s="78"/>
      <c r="H56" s="78"/>
      <c r="I56" s="83" t="str">
        <f t="shared" si="40"/>
        <v xml:space="preserve"> </v>
      </c>
      <c r="J56" s="2"/>
      <c r="K56" s="2"/>
      <c r="L56" s="37"/>
      <c r="M56" s="24"/>
      <c r="N56" s="24"/>
      <c r="O56" s="24"/>
      <c r="P56" s="24"/>
      <c r="Q56" s="24"/>
      <c r="R56" s="24"/>
      <c r="V56" s="1"/>
      <c r="W56" s="1"/>
      <c r="X56" s="1"/>
      <c r="Y56" s="1"/>
      <c r="Z56" s="1"/>
      <c r="AA56" s="65" t="str">
        <f>IF(A56&gt;0,VLOOKUP(A56,'valor hospedaje'!$A$1:$B$83,2,FALSE)," ")</f>
        <v xml:space="preserve"> </v>
      </c>
    </row>
    <row r="57" spans="1:28" s="25" customFormat="1" ht="14.25" customHeight="1" x14ac:dyDescent="0.2">
      <c r="A57" s="158"/>
      <c r="B57" s="77"/>
      <c r="C57" s="164"/>
      <c r="D57" s="164"/>
      <c r="E57" s="78"/>
      <c r="F57" s="78"/>
      <c r="G57" s="78"/>
      <c r="H57" s="78"/>
      <c r="I57" s="83" t="str">
        <f t="shared" si="40"/>
        <v xml:space="preserve"> </v>
      </c>
      <c r="J57" s="2"/>
      <c r="K57" s="2"/>
      <c r="L57" s="2"/>
      <c r="M57" s="24"/>
      <c r="N57" s="24"/>
      <c r="O57" s="24"/>
      <c r="P57" s="24"/>
      <c r="Q57" s="24"/>
      <c r="R57" s="24"/>
      <c r="V57" s="1"/>
      <c r="W57" s="1"/>
      <c r="X57" s="1"/>
      <c r="Y57" s="1"/>
      <c r="Z57" s="1"/>
      <c r="AA57" s="65" t="str">
        <f>IF(A57&gt;0,VLOOKUP(A57,'valor hospedaje'!$A$1:$B$83,2,FALSE)," ")</f>
        <v xml:space="preserve"> </v>
      </c>
    </row>
    <row r="58" spans="1:28" s="25" customFormat="1" ht="14.25" customHeight="1" x14ac:dyDescent="0.2">
      <c r="A58" s="158"/>
      <c r="B58" s="77"/>
      <c r="C58" s="164"/>
      <c r="D58" s="164"/>
      <c r="E58" s="78"/>
      <c r="F58" s="78"/>
      <c r="G58" s="78"/>
      <c r="H58" s="78"/>
      <c r="I58" s="83" t="str">
        <f t="shared" si="40"/>
        <v xml:space="preserve"> </v>
      </c>
      <c r="J58" s="2"/>
      <c r="K58" s="2"/>
      <c r="L58" s="37"/>
      <c r="M58" s="24"/>
      <c r="N58" s="24"/>
      <c r="O58" s="24"/>
      <c r="P58" s="24"/>
      <c r="Q58" s="24"/>
      <c r="R58" s="24"/>
      <c r="V58" s="1"/>
      <c r="AA58" s="65" t="str">
        <f>IF(A58&gt;0,VLOOKUP(A58,'valor hospedaje'!$A$1:$B$83,2,FALSE)," ")</f>
        <v xml:space="preserve"> </v>
      </c>
    </row>
    <row r="59" spans="1:28" ht="14.25" customHeight="1" x14ac:dyDescent="0.2">
      <c r="A59" s="158"/>
      <c r="B59" s="77"/>
      <c r="C59" s="164"/>
      <c r="D59" s="164"/>
      <c r="E59" s="78"/>
      <c r="F59" s="78"/>
      <c r="G59" s="78"/>
      <c r="H59" s="78"/>
      <c r="I59" s="83" t="str">
        <f t="shared" si="40"/>
        <v xml:space="preserve"> </v>
      </c>
      <c r="L59" s="37"/>
      <c r="W59" s="25"/>
      <c r="X59" s="25"/>
      <c r="Y59" s="25"/>
      <c r="Z59" s="25"/>
      <c r="AA59" s="65" t="str">
        <f>IF(A59&gt;0,VLOOKUP(A59,'valor hospedaje'!$A$1:$B$83,2,FALSE)," ")</f>
        <v xml:space="preserve"> </v>
      </c>
    </row>
    <row r="60" spans="1:28" ht="14.25" customHeight="1" x14ac:dyDescent="0.2">
      <c r="A60" s="158"/>
      <c r="B60" s="77"/>
      <c r="C60" s="164"/>
      <c r="D60" s="164"/>
      <c r="E60" s="78"/>
      <c r="F60" s="78"/>
      <c r="G60" s="78"/>
      <c r="H60" s="78"/>
      <c r="I60" s="83" t="str">
        <f t="shared" si="40"/>
        <v xml:space="preserve"> </v>
      </c>
      <c r="L60" s="37"/>
      <c r="W60" s="25"/>
      <c r="X60" s="25"/>
      <c r="Y60" s="25"/>
      <c r="Z60" s="25"/>
      <c r="AA60" s="65" t="str">
        <f>IF(A60&gt;0,VLOOKUP(A60,'valor hospedaje'!$A$1:$B$83,2,FALSE)," ")</f>
        <v xml:space="preserve"> </v>
      </c>
    </row>
    <row r="61" spans="1:28" ht="14.25" customHeight="1" x14ac:dyDescent="0.2">
      <c r="A61" s="158"/>
      <c r="B61" s="77"/>
      <c r="C61" s="164"/>
      <c r="D61" s="164"/>
      <c r="E61" s="78"/>
      <c r="F61" s="78"/>
      <c r="G61" s="78"/>
      <c r="H61" s="78"/>
      <c r="I61" s="83" t="str">
        <f t="shared" si="40"/>
        <v xml:space="preserve"> </v>
      </c>
      <c r="AA61" s="65" t="str">
        <f>IF(A61&gt;0,VLOOKUP(A61,'valor hospedaje'!$A$1:$B$83,2,FALSE)," ")</f>
        <v xml:space="preserve"> </v>
      </c>
    </row>
    <row r="62" spans="1:28" ht="14.25" customHeight="1" x14ac:dyDescent="0.2">
      <c r="A62" s="158"/>
      <c r="B62" s="77"/>
      <c r="C62" s="164"/>
      <c r="D62" s="164"/>
      <c r="E62" s="78"/>
      <c r="F62" s="78"/>
      <c r="G62" s="78"/>
      <c r="H62" s="78"/>
      <c r="I62" s="83" t="str">
        <f t="shared" si="40"/>
        <v xml:space="preserve"> </v>
      </c>
      <c r="L62" s="37"/>
      <c r="AA62" s="65" t="str">
        <f>IF(A62&gt;0,VLOOKUP(A62,'valor hospedaje'!$A$1:$B$83,2,FALSE)," ")</f>
        <v xml:space="preserve"> </v>
      </c>
    </row>
    <row r="63" spans="1:28" ht="14.25" customHeight="1" x14ac:dyDescent="0.2">
      <c r="A63" s="158"/>
      <c r="B63" s="77"/>
      <c r="C63" s="164"/>
      <c r="D63" s="164"/>
      <c r="E63" s="78"/>
      <c r="F63" s="78"/>
      <c r="G63" s="78"/>
      <c r="H63" s="78"/>
      <c r="I63" s="83" t="str">
        <f t="shared" si="40"/>
        <v xml:space="preserve"> </v>
      </c>
      <c r="AA63" s="65" t="str">
        <f>IF(A63&gt;0,VLOOKUP(A63,'valor hospedaje'!$A$1:$B$83,2,FALSE)," ")</f>
        <v xml:space="preserve"> </v>
      </c>
    </row>
    <row r="64" spans="1:28" ht="14.25" customHeight="1" x14ac:dyDescent="0.2">
      <c r="A64" s="158"/>
      <c r="B64" s="77"/>
      <c r="C64" s="164"/>
      <c r="D64" s="164"/>
      <c r="E64" s="78"/>
      <c r="F64" s="78"/>
      <c r="G64" s="78"/>
      <c r="H64" s="78"/>
      <c r="I64" s="83" t="str">
        <f t="shared" si="40"/>
        <v xml:space="preserve"> </v>
      </c>
      <c r="V64" s="25"/>
      <c r="AA64" s="65" t="str">
        <f>IF(A64&gt;0,VLOOKUP(A64,'valor hospedaje'!$A$1:$B$83,2,FALSE)," ")</f>
        <v xml:space="preserve"> </v>
      </c>
    </row>
    <row r="65" spans="1:29" ht="14.25" customHeight="1" x14ac:dyDescent="0.2">
      <c r="A65" s="158"/>
      <c r="B65" s="77"/>
      <c r="C65" s="164"/>
      <c r="D65" s="164"/>
      <c r="E65" s="78"/>
      <c r="F65" s="78"/>
      <c r="G65" s="78"/>
      <c r="H65" s="78"/>
      <c r="I65" s="83" t="str">
        <f t="shared" si="40"/>
        <v xml:space="preserve"> </v>
      </c>
      <c r="V65" s="25"/>
      <c r="AA65" s="65" t="str">
        <f>IF(A65&gt;0,VLOOKUP(A65,'valor hospedaje'!$A$1:$B$83,2,FALSE)," ")</f>
        <v xml:space="preserve"> </v>
      </c>
    </row>
    <row r="66" spans="1:29" ht="14.25" customHeight="1" x14ac:dyDescent="0.2">
      <c r="A66" s="158"/>
      <c r="B66" s="77"/>
      <c r="C66" s="164"/>
      <c r="D66" s="164"/>
      <c r="E66" s="78"/>
      <c r="F66" s="78"/>
      <c r="G66" s="78"/>
      <c r="H66" s="78"/>
      <c r="I66" s="83" t="str">
        <f t="shared" si="40"/>
        <v xml:space="preserve"> </v>
      </c>
      <c r="V66" s="25"/>
      <c r="AA66" s="65" t="str">
        <f>IF(A66&gt;0,VLOOKUP(A66,'valor hospedaje'!$A$1:$B$83,2,FALSE)," ")</f>
        <v xml:space="preserve"> </v>
      </c>
    </row>
    <row r="67" spans="1:29" ht="14.25" customHeight="1" x14ac:dyDescent="0.2">
      <c r="A67" s="210" t="s">
        <v>796</v>
      </c>
      <c r="B67" s="211"/>
      <c r="C67" s="211"/>
      <c r="D67" s="211"/>
      <c r="E67" s="233" t="s">
        <v>1218</v>
      </c>
      <c r="F67" s="233"/>
      <c r="G67" s="169">
        <f>SUM(E51:G66)</f>
        <v>0</v>
      </c>
      <c r="H67" s="169"/>
      <c r="I67" s="83"/>
      <c r="AA67" s="65"/>
    </row>
    <row r="68" spans="1:29" ht="14.25" customHeight="1" x14ac:dyDescent="0.2">
      <c r="A68" s="80"/>
      <c r="B68" s="81"/>
      <c r="C68" s="81"/>
      <c r="D68" s="81"/>
      <c r="E68" s="192" t="s">
        <v>1219</v>
      </c>
      <c r="F68" s="192"/>
      <c r="G68" s="192"/>
      <c r="H68" s="169">
        <f>SUM(H51:H66)</f>
        <v>0</v>
      </c>
      <c r="I68" s="101"/>
    </row>
    <row r="69" spans="1:29" ht="14.25" customHeight="1" x14ac:dyDescent="0.2">
      <c r="A69" s="80"/>
      <c r="B69" s="81"/>
      <c r="C69" s="81"/>
      <c r="D69" s="81"/>
      <c r="E69" s="192" t="s">
        <v>769</v>
      </c>
      <c r="F69" s="192"/>
      <c r="G69" s="192"/>
      <c r="H69" s="192"/>
      <c r="I69" s="83">
        <f>SUM(I51:I66)</f>
        <v>0</v>
      </c>
    </row>
    <row r="70" spans="1:29" ht="14.25" customHeight="1" x14ac:dyDescent="0.2">
      <c r="A70" s="80"/>
      <c r="B70" s="81"/>
      <c r="C70" s="81"/>
      <c r="D70" s="81"/>
      <c r="E70" s="192" t="s">
        <v>770</v>
      </c>
      <c r="F70" s="192"/>
      <c r="G70" s="192"/>
      <c r="H70" s="192"/>
      <c r="I70" s="102"/>
    </row>
    <row r="71" spans="1:29" ht="14.25" customHeight="1" thickBot="1" x14ac:dyDescent="0.25">
      <c r="A71" s="152"/>
      <c r="B71" s="153"/>
      <c r="C71" s="153"/>
      <c r="D71" s="153"/>
      <c r="E71" s="224" t="s">
        <v>771</v>
      </c>
      <c r="F71" s="224"/>
      <c r="G71" s="154" t="s">
        <v>225</v>
      </c>
      <c r="H71" s="154" t="str">
        <f>IF(G9="X","030","001/""009")</f>
        <v>030</v>
      </c>
      <c r="I71" s="155">
        <f>+I69+I70</f>
        <v>0</v>
      </c>
      <c r="J71" s="38"/>
    </row>
    <row r="72" spans="1:29" ht="14.25" customHeight="1" x14ac:dyDescent="0.2">
      <c r="A72" s="150"/>
      <c r="B72" s="139"/>
      <c r="C72" s="139"/>
      <c r="D72" s="139"/>
      <c r="E72" s="139"/>
      <c r="F72" s="139"/>
      <c r="G72" s="137"/>
      <c r="H72" s="137"/>
      <c r="I72" s="151"/>
      <c r="J72" s="38"/>
    </row>
    <row r="73" spans="1:29" ht="14.25" customHeight="1" thickBot="1" x14ac:dyDescent="0.25">
      <c r="A73" s="150"/>
      <c r="B73" s="139"/>
      <c r="C73" s="139"/>
      <c r="D73" s="139"/>
      <c r="E73" s="139"/>
      <c r="F73" s="139"/>
      <c r="G73" s="137"/>
      <c r="H73" s="137"/>
      <c r="I73" s="151"/>
      <c r="J73" s="38"/>
      <c r="AB73" s="129" t="s">
        <v>0</v>
      </c>
      <c r="AC73" s="130" t="s">
        <v>1236</v>
      </c>
    </row>
    <row r="74" spans="1:29" ht="14.25" customHeight="1" x14ac:dyDescent="0.2">
      <c r="A74" s="269" t="s">
        <v>779</v>
      </c>
      <c r="B74" s="270"/>
      <c r="C74" s="270"/>
      <c r="D74" s="270"/>
      <c r="E74" s="270"/>
      <c r="F74" s="270"/>
      <c r="G74" s="270"/>
      <c r="H74" s="270"/>
      <c r="I74" s="271"/>
      <c r="J74" s="38"/>
      <c r="AB74" s="131">
        <v>1234.56</v>
      </c>
      <c r="AC74" s="129">
        <v>1</v>
      </c>
    </row>
    <row r="75" spans="1:29" s="133" customFormat="1" ht="14.25" customHeight="1" x14ac:dyDescent="0.2">
      <c r="A75" s="221" t="s">
        <v>765</v>
      </c>
      <c r="B75" s="222"/>
      <c r="C75" s="222"/>
      <c r="D75" s="222"/>
      <c r="E75" s="222"/>
      <c r="F75" s="222"/>
      <c r="G75" s="222"/>
      <c r="H75" s="222"/>
      <c r="I75" s="83">
        <f>+I71+I39</f>
        <v>0</v>
      </c>
      <c r="J75" s="132"/>
      <c r="L75" s="2"/>
      <c r="M75" s="24"/>
      <c r="N75" s="24"/>
      <c r="O75" s="24"/>
      <c r="P75" s="24"/>
      <c r="Q75" s="24"/>
      <c r="R75" s="24"/>
      <c r="S75" s="25"/>
      <c r="T75" s="25"/>
      <c r="U75" s="25"/>
      <c r="V75" s="1"/>
      <c r="W75" s="1"/>
      <c r="X75" s="1"/>
      <c r="Y75" s="1"/>
      <c r="Z75" s="1"/>
      <c r="AB75" s="134" t="str" cm="1">
        <f t="array" ref="AB75">CONVERTIR_NUMERO_A_LETRAS(AB74,AC74)</f>
        <v xml:space="preserve"> UN MIL DOSCIENTOS TREINTA Y CUATRO COLONES 56/100 M.N.</v>
      </c>
    </row>
    <row r="76" spans="1:29" s="133" customFormat="1" ht="14.25" customHeight="1" x14ac:dyDescent="0.2">
      <c r="A76" s="221" t="s">
        <v>3</v>
      </c>
      <c r="B76" s="222"/>
      <c r="C76" s="222" t="str" cm="1">
        <f t="array" ref="C76">CONVERTIR_NUMERO_A_LETRAS(I75, 1)</f>
        <v xml:space="preserve"> CERO COLONES 00/100 M.N.</v>
      </c>
      <c r="D76" s="222"/>
      <c r="E76" s="222"/>
      <c r="F76" s="222"/>
      <c r="G76" s="222"/>
      <c r="H76" s="222"/>
      <c r="I76" s="223"/>
      <c r="K76" s="135"/>
      <c r="L76" s="2"/>
      <c r="M76" s="24"/>
    </row>
    <row r="77" spans="1:29" s="133" customFormat="1" ht="14.25" customHeight="1" x14ac:dyDescent="0.2">
      <c r="A77" s="221" t="s">
        <v>766</v>
      </c>
      <c r="B77" s="222"/>
      <c r="C77" s="222"/>
      <c r="D77" s="222"/>
      <c r="E77" s="222"/>
      <c r="F77" s="222"/>
      <c r="G77" s="222"/>
      <c r="H77" s="222"/>
      <c r="I77" s="136">
        <f>I45</f>
        <v>0</v>
      </c>
      <c r="K77" s="135"/>
    </row>
    <row r="78" spans="1:29" s="133" customFormat="1" ht="14.25" customHeight="1" x14ac:dyDescent="0.2">
      <c r="A78" s="221" t="str" cm="1">
        <f t="array" ref="A78">CONVERTIR_NUMERO_A_LETRAS(I77, 2)</f>
        <v xml:space="preserve"> CERO DOLARES 00/100 M.N.</v>
      </c>
      <c r="B78" s="222"/>
      <c r="C78" s="222"/>
      <c r="D78" s="222"/>
      <c r="E78" s="222"/>
      <c r="F78" s="222"/>
      <c r="G78" s="222"/>
      <c r="H78" s="222"/>
      <c r="I78" s="223"/>
      <c r="K78" s="135"/>
    </row>
    <row r="79" spans="1:29" ht="14.25" customHeight="1" x14ac:dyDescent="0.2">
      <c r="A79" s="182" t="s">
        <v>1220</v>
      </c>
      <c r="B79" s="183"/>
      <c r="C79" s="183"/>
      <c r="D79" s="183"/>
      <c r="E79" s="183"/>
      <c r="F79" s="183"/>
      <c r="G79" s="183"/>
      <c r="H79" s="183"/>
      <c r="I79" s="184"/>
      <c r="K79" s="40"/>
      <c r="L79" s="133"/>
      <c r="M79" s="133"/>
      <c r="N79" s="133"/>
      <c r="O79" s="133"/>
      <c r="P79" s="133"/>
      <c r="Q79" s="133"/>
      <c r="R79" s="133"/>
      <c r="S79" s="133"/>
      <c r="T79" s="133"/>
      <c r="U79" s="133"/>
      <c r="V79" s="133"/>
      <c r="W79" s="133"/>
      <c r="X79" s="133"/>
      <c r="Y79" s="133"/>
      <c r="Z79" s="133"/>
    </row>
    <row r="80" spans="1:29" ht="14.25" customHeight="1" x14ac:dyDescent="0.2">
      <c r="A80" s="230" t="s">
        <v>747</v>
      </c>
      <c r="B80" s="231"/>
      <c r="C80" s="232"/>
      <c r="D80" s="232"/>
      <c r="E80" s="204"/>
      <c r="F80" s="204"/>
      <c r="G80" s="231" t="s">
        <v>1228</v>
      </c>
      <c r="H80" s="231"/>
      <c r="I80" s="149" t="str">
        <f>IF(C80="X"," ","X")</f>
        <v>X</v>
      </c>
      <c r="K80" s="40"/>
      <c r="L80" s="133"/>
      <c r="M80" s="133"/>
    </row>
    <row r="81" spans="1:28" ht="14.25" customHeight="1" x14ac:dyDescent="0.2">
      <c r="A81" s="196" t="s">
        <v>748</v>
      </c>
      <c r="B81" s="192"/>
      <c r="C81" s="147" t="s">
        <v>240</v>
      </c>
      <c r="D81" s="195">
        <f>+I71</f>
        <v>0</v>
      </c>
      <c r="E81" s="195"/>
      <c r="F81" s="192" t="s">
        <v>764</v>
      </c>
      <c r="G81" s="192"/>
      <c r="H81" s="147" t="s">
        <v>240</v>
      </c>
      <c r="I81" s="79"/>
    </row>
    <row r="82" spans="1:28" ht="14.25" customHeight="1" x14ac:dyDescent="0.2">
      <c r="A82" s="196" t="s">
        <v>762</v>
      </c>
      <c r="B82" s="192"/>
      <c r="C82" s="147" t="s">
        <v>240</v>
      </c>
      <c r="D82" s="195">
        <f>+I39</f>
        <v>0</v>
      </c>
      <c r="E82" s="195"/>
      <c r="F82" s="192" t="s">
        <v>763</v>
      </c>
      <c r="G82" s="192"/>
      <c r="H82" s="147" t="s">
        <v>240</v>
      </c>
      <c r="I82" s="64">
        <f>I43+I44</f>
        <v>0</v>
      </c>
      <c r="J82" s="67">
        <f>IF(F103&gt;I103,F103-I103,0)</f>
        <v>0</v>
      </c>
    </row>
    <row r="83" spans="1:28" ht="14.25" customHeight="1" x14ac:dyDescent="0.2">
      <c r="A83" s="182" t="s">
        <v>1223</v>
      </c>
      <c r="B83" s="183"/>
      <c r="C83" s="183"/>
      <c r="D83" s="183"/>
      <c r="E83" s="183"/>
      <c r="F83" s="183"/>
      <c r="G83" s="183"/>
      <c r="H83" s="183"/>
      <c r="I83" s="184"/>
      <c r="J83" s="67">
        <f>IF(A104&gt;I104,A104-I104,)</f>
        <v>0</v>
      </c>
      <c r="K83" s="39"/>
    </row>
    <row r="84" spans="1:28" ht="14.25" customHeight="1" x14ac:dyDescent="0.2">
      <c r="A84" s="189" t="s">
        <v>927</v>
      </c>
      <c r="B84" s="190"/>
      <c r="C84" s="190"/>
      <c r="D84" s="245"/>
      <c r="E84" s="246" t="s">
        <v>926</v>
      </c>
      <c r="F84" s="190"/>
      <c r="G84" s="245"/>
      <c r="H84" s="127" t="s">
        <v>240</v>
      </c>
      <c r="I84" s="64"/>
      <c r="J84" s="67"/>
      <c r="K84" s="39"/>
      <c r="U84" s="1"/>
    </row>
    <row r="85" spans="1:28" ht="14.25" customHeight="1" x14ac:dyDescent="0.2">
      <c r="A85" s="227"/>
      <c r="B85" s="228"/>
      <c r="C85" s="228"/>
      <c r="D85" s="228"/>
      <c r="E85" s="228"/>
      <c r="F85" s="228"/>
      <c r="G85" s="228"/>
      <c r="H85" s="123"/>
      <c r="I85" s="64"/>
      <c r="J85" s="68"/>
      <c r="K85" s="39"/>
      <c r="U85" s="1"/>
    </row>
    <row r="86" spans="1:28" ht="14.25" customHeight="1" x14ac:dyDescent="0.2">
      <c r="A86" s="227"/>
      <c r="B86" s="228"/>
      <c r="C86" s="228"/>
      <c r="D86" s="228"/>
      <c r="E86" s="228"/>
      <c r="F86" s="228"/>
      <c r="G86" s="228"/>
      <c r="H86" s="123"/>
      <c r="I86" s="64"/>
      <c r="J86" s="69">
        <f>IF(F109&gt;I109,F109-I109,0)</f>
        <v>0</v>
      </c>
      <c r="U86" s="1"/>
    </row>
    <row r="87" spans="1:28" ht="14.25" customHeight="1" x14ac:dyDescent="0.2">
      <c r="A87" s="227"/>
      <c r="B87" s="228"/>
      <c r="C87" s="228"/>
      <c r="D87" s="228"/>
      <c r="E87" s="228"/>
      <c r="F87" s="228"/>
      <c r="G87" s="228"/>
      <c r="H87" s="123"/>
      <c r="I87" s="64"/>
      <c r="U87" s="1"/>
    </row>
    <row r="88" spans="1:28" ht="14.25" customHeight="1" x14ac:dyDescent="0.2">
      <c r="A88" s="227"/>
      <c r="B88" s="228"/>
      <c r="C88" s="228"/>
      <c r="D88" s="228"/>
      <c r="E88" s="228"/>
      <c r="F88" s="228"/>
      <c r="G88" s="228"/>
      <c r="H88" s="123"/>
      <c r="I88" s="64"/>
      <c r="U88" s="1"/>
    </row>
    <row r="89" spans="1:28" ht="14.25" customHeight="1" x14ac:dyDescent="0.2">
      <c r="A89" s="227"/>
      <c r="B89" s="228"/>
      <c r="C89" s="228"/>
      <c r="D89" s="228"/>
      <c r="E89" s="228"/>
      <c r="F89" s="228"/>
      <c r="G89" s="228"/>
      <c r="H89" s="123"/>
      <c r="I89" s="83">
        <f>SUM(H85:H89)</f>
        <v>0</v>
      </c>
      <c r="U89" s="1"/>
    </row>
    <row r="90" spans="1:28" ht="14.25" customHeight="1" x14ac:dyDescent="0.2">
      <c r="A90" s="235" t="s">
        <v>1225</v>
      </c>
      <c r="B90" s="259"/>
      <c r="C90" s="259"/>
      <c r="D90" s="259"/>
      <c r="E90" s="259"/>
      <c r="F90" s="259"/>
      <c r="G90" s="259"/>
      <c r="H90" s="236"/>
      <c r="I90" s="124">
        <f>IF(C80="X",I89-(D81+D82),I89-I75)</f>
        <v>0</v>
      </c>
      <c r="U90" s="1"/>
    </row>
    <row r="91" spans="1:28" ht="14.25" customHeight="1" x14ac:dyDescent="0.2">
      <c r="A91" s="189"/>
      <c r="B91" s="190"/>
      <c r="C91" s="190"/>
      <c r="D91" s="190"/>
      <c r="E91" s="190"/>
      <c r="F91" s="190"/>
      <c r="G91" s="190"/>
      <c r="H91" s="190"/>
      <c r="I91" s="191"/>
      <c r="U91" s="1"/>
    </row>
    <row r="92" spans="1:28" ht="14.25" customHeight="1" x14ac:dyDescent="0.2">
      <c r="A92" s="225" t="s">
        <v>4</v>
      </c>
      <c r="B92" s="226"/>
      <c r="C92" s="194"/>
      <c r="D92" s="194"/>
      <c r="E92" s="194"/>
      <c r="F92" s="194"/>
      <c r="G92" s="194"/>
      <c r="H92" s="194"/>
      <c r="I92" s="197"/>
      <c r="U92" s="1"/>
    </row>
    <row r="93" spans="1:28" ht="14.25" customHeight="1" x14ac:dyDescent="0.2">
      <c r="A93" s="193"/>
      <c r="B93" s="194"/>
      <c r="C93" s="194"/>
      <c r="D93" s="194"/>
      <c r="E93" s="194"/>
      <c r="F93" s="194"/>
      <c r="G93" s="194"/>
      <c r="H93" s="194"/>
      <c r="I93" s="197"/>
      <c r="U93" s="1"/>
    </row>
    <row r="94" spans="1:28" ht="14.25" hidden="1" customHeight="1" x14ac:dyDescent="0.2">
      <c r="A94" s="193"/>
      <c r="B94" s="194"/>
      <c r="C94" s="194"/>
      <c r="D94" s="194"/>
      <c r="E94" s="194"/>
      <c r="F94" s="194"/>
      <c r="G94" s="194"/>
      <c r="H94" s="194"/>
      <c r="I94" s="197"/>
      <c r="U94" s="1"/>
    </row>
    <row r="95" spans="1:28" ht="14.25" customHeight="1" x14ac:dyDescent="0.2">
      <c r="A95" s="193"/>
      <c r="B95" s="194"/>
      <c r="C95" s="194"/>
      <c r="D95" s="194"/>
      <c r="E95" s="194"/>
      <c r="F95" s="194"/>
      <c r="G95" s="194"/>
      <c r="H95" s="194"/>
      <c r="I95" s="197"/>
      <c r="U95" s="1"/>
      <c r="AB95" s="60"/>
    </row>
    <row r="96" spans="1:28" ht="14.25" customHeight="1" x14ac:dyDescent="0.2">
      <c r="A96" s="193"/>
      <c r="B96" s="194"/>
      <c r="C96" s="194"/>
      <c r="D96" s="194"/>
      <c r="E96" s="194"/>
      <c r="F96" s="194"/>
      <c r="G96" s="194"/>
      <c r="H96" s="194"/>
      <c r="I96" s="197"/>
      <c r="U96" s="1"/>
    </row>
    <row r="97" spans="1:21" ht="14.25" customHeight="1" x14ac:dyDescent="0.2">
      <c r="A97" s="193"/>
      <c r="B97" s="194"/>
      <c r="C97" s="194"/>
      <c r="D97" s="194"/>
      <c r="E97" s="194"/>
      <c r="F97" s="194"/>
      <c r="G97" s="194"/>
      <c r="H97" s="194"/>
      <c r="I97" s="197"/>
      <c r="K97" s="105" t="str">
        <f>IF(K100="X"," ",K98)</f>
        <v xml:space="preserve"> </v>
      </c>
      <c r="U97" s="1"/>
    </row>
    <row r="98" spans="1:21" ht="14.25" customHeight="1" x14ac:dyDescent="0.2">
      <c r="A98" s="193"/>
      <c r="B98" s="194"/>
      <c r="C98" s="194"/>
      <c r="D98" s="194"/>
      <c r="E98" s="194"/>
      <c r="F98" s="194"/>
      <c r="G98" s="194"/>
      <c r="H98" s="194"/>
      <c r="I98" s="197"/>
      <c r="K98" s="105">
        <f>+I105-F105</f>
        <v>0</v>
      </c>
    </row>
    <row r="99" spans="1:21" ht="14.25" hidden="1" customHeight="1" x14ac:dyDescent="0.2">
      <c r="A99" s="182" t="s">
        <v>778</v>
      </c>
      <c r="B99" s="183"/>
      <c r="C99" s="183"/>
      <c r="D99" s="183"/>
      <c r="E99" s="183"/>
      <c r="F99" s="183"/>
      <c r="G99" s="183"/>
      <c r="H99" s="183"/>
      <c r="I99" s="184"/>
    </row>
    <row r="100" spans="1:21" ht="14.25" customHeight="1" x14ac:dyDescent="0.2">
      <c r="A100" s="257" t="s">
        <v>777</v>
      </c>
      <c r="B100" s="258"/>
      <c r="C100" s="258"/>
      <c r="D100" s="258"/>
      <c r="E100" s="258"/>
      <c r="F100" s="258"/>
      <c r="G100" s="258"/>
      <c r="H100" s="258"/>
      <c r="I100" s="83">
        <f>I36+IF(I9="X",I71)</f>
        <v>0</v>
      </c>
      <c r="K100" s="103" t="str">
        <f>G9</f>
        <v>X</v>
      </c>
    </row>
    <row r="101" spans="1:21" ht="12.75" customHeight="1" x14ac:dyDescent="0.2">
      <c r="A101" s="257" t="s">
        <v>761</v>
      </c>
      <c r="B101" s="258"/>
      <c r="C101" s="258"/>
      <c r="D101" s="258"/>
      <c r="E101" s="258"/>
      <c r="F101" s="258"/>
      <c r="G101" s="258"/>
      <c r="H101" s="258"/>
      <c r="I101" s="83">
        <f>I37+IF(G9="X",I71)</f>
        <v>0</v>
      </c>
      <c r="K101" s="104">
        <f>I9</f>
        <v>0</v>
      </c>
    </row>
    <row r="102" spans="1:21" ht="13.5" customHeight="1" x14ac:dyDescent="0.2">
      <c r="A102" s="257" t="s">
        <v>925</v>
      </c>
      <c r="B102" s="258"/>
      <c r="C102" s="258"/>
      <c r="D102" s="258"/>
      <c r="E102" s="258"/>
      <c r="F102" s="258"/>
      <c r="G102" s="258"/>
      <c r="H102" s="258"/>
      <c r="I102" s="83">
        <f>+I38</f>
        <v>0</v>
      </c>
      <c r="L102" s="2" t="s">
        <v>804</v>
      </c>
    </row>
    <row r="103" spans="1:21" ht="14.25" customHeight="1" x14ac:dyDescent="0.2">
      <c r="A103" s="196" t="s">
        <v>1250</v>
      </c>
      <c r="B103" s="192"/>
      <c r="C103" s="192"/>
      <c r="D103" s="192"/>
      <c r="E103" s="147" t="s">
        <v>240</v>
      </c>
      <c r="F103" s="95"/>
      <c r="G103" s="192" t="s">
        <v>803</v>
      </c>
      <c r="H103" s="192"/>
      <c r="I103" s="60">
        <f>+I71</f>
        <v>0</v>
      </c>
      <c r="L103" s="2" t="s">
        <v>805</v>
      </c>
    </row>
    <row r="104" spans="1:21" ht="14.25" customHeight="1" x14ac:dyDescent="0.2">
      <c r="A104" s="186"/>
      <c r="B104" s="187"/>
      <c r="C104" s="187"/>
      <c r="D104" s="187"/>
      <c r="E104" s="187"/>
      <c r="F104" s="188"/>
      <c r="G104" s="192" t="s">
        <v>1227</v>
      </c>
      <c r="H104" s="192"/>
      <c r="I104" s="60">
        <f>+I39</f>
        <v>0</v>
      </c>
    </row>
    <row r="105" spans="1:21" ht="13.5" hidden="1" customHeight="1" x14ac:dyDescent="0.2">
      <c r="A105" s="148" t="s">
        <v>797</v>
      </c>
      <c r="B105" s="147"/>
      <c r="C105" s="120"/>
      <c r="D105" s="82"/>
      <c r="E105" s="120"/>
      <c r="F105" s="121">
        <f>SUM(F103:F104)</f>
        <v>0</v>
      </c>
      <c r="G105" s="120"/>
      <c r="H105" s="120"/>
      <c r="I105" s="122">
        <f>SUM(I103:I104)</f>
        <v>0</v>
      </c>
    </row>
    <row r="106" spans="1:21" ht="19.5" hidden="1" customHeight="1" x14ac:dyDescent="0.2">
      <c r="A106" s="148"/>
      <c r="B106" s="147"/>
      <c r="C106" s="120"/>
      <c r="D106" s="82" t="s">
        <v>1221</v>
      </c>
      <c r="E106" s="120"/>
      <c r="F106" s="121">
        <f>IF(I105&gt;F105,I100,0)</f>
        <v>0</v>
      </c>
      <c r="G106" s="121">
        <f>IF(G9="X",0,F106)</f>
        <v>0</v>
      </c>
      <c r="H106" s="121">
        <f>IF(G9="X",I100,0)</f>
        <v>0</v>
      </c>
      <c r="I106" s="122"/>
    </row>
    <row r="107" spans="1:21" ht="13.5" hidden="1" customHeight="1" x14ac:dyDescent="0.2">
      <c r="A107" s="148"/>
      <c r="B107" s="147"/>
      <c r="C107" s="120"/>
      <c r="D107" s="82" t="s">
        <v>1222</v>
      </c>
      <c r="E107" s="120"/>
      <c r="F107" s="121">
        <f>IF(F105&gt;I105,+F105-I105,0)</f>
        <v>0</v>
      </c>
      <c r="G107" s="121">
        <f>IF(G9="x",0,F107)</f>
        <v>0</v>
      </c>
      <c r="H107" s="120"/>
      <c r="I107" s="122"/>
    </row>
    <row r="108" spans="1:21" ht="13.5" customHeight="1" x14ac:dyDescent="0.2">
      <c r="A108" s="262" t="s">
        <v>1226</v>
      </c>
      <c r="B108" s="263"/>
      <c r="C108" s="263"/>
      <c r="D108" s="263"/>
      <c r="E108" s="147" t="s">
        <v>240</v>
      </c>
      <c r="F108" s="96">
        <f>+G106+H106</f>
        <v>0</v>
      </c>
      <c r="G108" s="192" t="s">
        <v>1251</v>
      </c>
      <c r="H108" s="192"/>
      <c r="I108" s="60">
        <f>+G107</f>
        <v>0</v>
      </c>
    </row>
    <row r="109" spans="1:21" ht="14.25" customHeight="1" x14ac:dyDescent="0.2">
      <c r="A109" s="196" t="s">
        <v>806</v>
      </c>
      <c r="B109" s="192"/>
      <c r="C109" s="192"/>
      <c r="D109" s="192"/>
      <c r="E109" s="147" t="s">
        <v>240</v>
      </c>
      <c r="F109" s="95"/>
      <c r="G109" s="192" t="s">
        <v>241</v>
      </c>
      <c r="H109" s="192"/>
      <c r="I109" s="56" t="str">
        <f>IF(I77&gt;0,I77," ")</f>
        <v xml:space="preserve"> </v>
      </c>
    </row>
    <row r="110" spans="1:21" ht="14.25" customHeight="1" x14ac:dyDescent="0.2">
      <c r="A110" s="182" t="s">
        <v>265</v>
      </c>
      <c r="B110" s="183"/>
      <c r="C110" s="183"/>
      <c r="D110" s="183"/>
      <c r="E110" s="183"/>
      <c r="F110" s="183"/>
      <c r="G110" s="183"/>
      <c r="H110" s="183"/>
      <c r="I110" s="184"/>
    </row>
    <row r="111" spans="1:21" ht="14.25" customHeight="1" x14ac:dyDescent="0.2">
      <c r="A111" s="265" t="s">
        <v>750</v>
      </c>
      <c r="B111" s="266"/>
      <c r="C111" s="266"/>
      <c r="D111" s="266"/>
      <c r="E111" s="266"/>
      <c r="F111" s="185"/>
      <c r="G111" s="185"/>
      <c r="H111" s="185"/>
      <c r="I111" s="264"/>
    </row>
    <row r="112" spans="1:21" ht="14.25" customHeight="1" x14ac:dyDescent="0.2">
      <c r="A112" s="196" t="s">
        <v>262</v>
      </c>
      <c r="B112" s="192"/>
      <c r="C112" s="192"/>
      <c r="D112" s="192"/>
      <c r="E112" s="192"/>
      <c r="F112" s="185"/>
      <c r="G112" s="185"/>
      <c r="H112" s="185"/>
      <c r="I112" s="264"/>
    </row>
    <row r="113" spans="1:9" ht="14.25" customHeight="1" x14ac:dyDescent="0.2">
      <c r="A113" s="182" t="s">
        <v>221</v>
      </c>
      <c r="B113" s="183"/>
      <c r="C113" s="183"/>
      <c r="D113" s="183"/>
      <c r="E113" s="183"/>
      <c r="F113" s="183"/>
      <c r="G113" s="183"/>
      <c r="H113" s="183"/>
      <c r="I113" s="184"/>
    </row>
    <row r="114" spans="1:9" ht="36" customHeight="1" x14ac:dyDescent="0.2">
      <c r="A114" s="254"/>
      <c r="B114" s="255"/>
      <c r="C114" s="255"/>
      <c r="D114" s="255"/>
      <c r="E114" s="255"/>
      <c r="F114" s="255"/>
      <c r="G114" s="255"/>
      <c r="H114" s="255"/>
      <c r="I114" s="256"/>
    </row>
    <row r="115" spans="1:9" ht="14.25" customHeight="1" x14ac:dyDescent="0.2">
      <c r="A115" s="216" t="s">
        <v>751</v>
      </c>
      <c r="B115" s="217"/>
      <c r="C115" s="217"/>
      <c r="D115" s="217"/>
      <c r="E115" s="217"/>
      <c r="F115" s="217" t="s">
        <v>220</v>
      </c>
      <c r="G115" s="217"/>
      <c r="H115" s="217"/>
      <c r="I115" s="261"/>
    </row>
    <row r="116" spans="1:9" ht="14.25" customHeight="1" x14ac:dyDescent="0.2">
      <c r="A116" s="182" t="s">
        <v>242</v>
      </c>
      <c r="B116" s="183"/>
      <c r="C116" s="183"/>
      <c r="D116" s="183"/>
      <c r="E116" s="183"/>
      <c r="F116" s="183"/>
      <c r="G116" s="183"/>
      <c r="H116" s="183"/>
      <c r="I116" s="184"/>
    </row>
    <row r="117" spans="1:9" ht="14.25" customHeight="1" x14ac:dyDescent="0.2">
      <c r="A117" s="247" t="s">
        <v>243</v>
      </c>
      <c r="B117" s="248"/>
      <c r="C117" s="228"/>
      <c r="D117" s="228"/>
      <c r="E117" s="228"/>
      <c r="F117" s="228"/>
      <c r="G117" s="228"/>
      <c r="H117" s="228"/>
      <c r="I117" s="250"/>
    </row>
    <row r="118" spans="1:9" ht="14.25" customHeight="1" x14ac:dyDescent="0.2">
      <c r="A118" s="254"/>
      <c r="B118" s="255"/>
      <c r="C118" s="255"/>
      <c r="D118" s="255"/>
      <c r="E118" s="255"/>
      <c r="F118" s="255"/>
      <c r="G118" s="255"/>
      <c r="H118" s="255"/>
      <c r="I118" s="256"/>
    </row>
    <row r="119" spans="1:9" ht="15" customHeight="1" x14ac:dyDescent="0.2">
      <c r="A119" s="254"/>
      <c r="B119" s="255"/>
      <c r="C119" s="255"/>
      <c r="D119" s="255"/>
      <c r="E119" s="255"/>
      <c r="F119" s="255"/>
      <c r="G119" s="255"/>
      <c r="H119" s="255"/>
      <c r="I119" s="256"/>
    </row>
    <row r="120" spans="1:9" ht="36" customHeight="1" x14ac:dyDescent="0.2">
      <c r="A120" s="254"/>
      <c r="B120" s="255"/>
      <c r="C120" s="255"/>
      <c r="D120" s="255"/>
      <c r="E120" s="255"/>
      <c r="F120" s="255"/>
      <c r="G120" s="255"/>
      <c r="H120" s="255"/>
      <c r="I120" s="256"/>
    </row>
    <row r="121" spans="1:9" ht="14.25" customHeight="1" x14ac:dyDescent="0.2">
      <c r="A121" s="247" t="s">
        <v>263</v>
      </c>
      <c r="B121" s="248"/>
      <c r="C121" s="248"/>
      <c r="D121" s="248"/>
      <c r="E121" s="248"/>
      <c r="F121" s="248" t="s">
        <v>244</v>
      </c>
      <c r="G121" s="248"/>
      <c r="H121" s="248"/>
      <c r="I121" s="249"/>
    </row>
    <row r="122" spans="1:9" ht="14.25" customHeight="1" x14ac:dyDescent="0.2">
      <c r="A122" s="182" t="s">
        <v>222</v>
      </c>
      <c r="B122" s="183"/>
      <c r="C122" s="183"/>
      <c r="D122" s="183"/>
      <c r="E122" s="183"/>
      <c r="F122" s="183"/>
      <c r="G122" s="183"/>
      <c r="H122" s="183"/>
      <c r="I122" s="184"/>
    </row>
    <row r="123" spans="1:9" ht="14.25" customHeight="1" x14ac:dyDescent="0.2">
      <c r="A123" s="247" t="s">
        <v>217</v>
      </c>
      <c r="B123" s="248"/>
      <c r="C123" s="248"/>
      <c r="D123" s="248"/>
      <c r="E123" s="248"/>
      <c r="F123" s="248"/>
      <c r="G123" s="248"/>
      <c r="H123" s="248"/>
      <c r="I123" s="249"/>
    </row>
    <row r="124" spans="1:9" ht="14.25" customHeight="1" x14ac:dyDescent="0.2">
      <c r="A124" s="227"/>
      <c r="B124" s="228"/>
      <c r="C124" s="228"/>
      <c r="D124" s="228"/>
      <c r="E124" s="228"/>
      <c r="F124" s="228"/>
      <c r="G124" s="228"/>
      <c r="H124" s="228"/>
      <c r="I124" s="250"/>
    </row>
    <row r="125" spans="1:9" ht="14.25" customHeight="1" x14ac:dyDescent="0.2">
      <c r="A125" s="227"/>
      <c r="B125" s="228"/>
      <c r="C125" s="228"/>
      <c r="D125" s="228"/>
      <c r="E125" s="228"/>
      <c r="F125" s="228"/>
      <c r="G125" s="228"/>
      <c r="H125" s="228"/>
      <c r="I125" s="250"/>
    </row>
    <row r="126" spans="1:9" ht="14.25" customHeight="1" x14ac:dyDescent="0.2">
      <c r="A126" s="227"/>
      <c r="B126" s="228"/>
      <c r="C126" s="228"/>
      <c r="D126" s="228"/>
      <c r="E126" s="228"/>
      <c r="F126" s="228"/>
      <c r="G126" s="228"/>
      <c r="H126" s="228"/>
      <c r="I126" s="250"/>
    </row>
    <row r="127" spans="1:9" ht="36" customHeight="1" x14ac:dyDescent="0.2">
      <c r="A127" s="227"/>
      <c r="B127" s="228"/>
      <c r="C127" s="228"/>
      <c r="D127" s="228"/>
      <c r="E127" s="228"/>
      <c r="F127" s="228"/>
      <c r="G127" s="228"/>
      <c r="H127" s="228"/>
      <c r="I127" s="250"/>
    </row>
    <row r="128" spans="1:9" ht="17.25" customHeight="1" thickBot="1" x14ac:dyDescent="0.25">
      <c r="A128" s="251" t="s">
        <v>264</v>
      </c>
      <c r="B128" s="252"/>
      <c r="C128" s="252"/>
      <c r="D128" s="252"/>
      <c r="E128" s="252"/>
      <c r="F128" s="252" t="s">
        <v>223</v>
      </c>
      <c r="G128" s="252"/>
      <c r="H128" s="252"/>
      <c r="I128" s="253"/>
    </row>
    <row r="129" spans="1:9" ht="17.25" customHeight="1" x14ac:dyDescent="0.2">
      <c r="A129" s="140"/>
      <c r="B129" s="137"/>
      <c r="C129" s="137"/>
      <c r="D129" s="137"/>
      <c r="E129" s="137"/>
      <c r="F129" s="137"/>
      <c r="G129" s="137"/>
      <c r="H129" s="137"/>
      <c r="I129" s="138"/>
    </row>
    <row r="130" spans="1:9" ht="14.25" customHeight="1" x14ac:dyDescent="0.2">
      <c r="A130" s="182" t="s">
        <v>1234</v>
      </c>
      <c r="B130" s="183"/>
      <c r="C130" s="183"/>
      <c r="D130" s="183"/>
      <c r="E130" s="183"/>
      <c r="F130" s="183"/>
      <c r="G130" s="183"/>
      <c r="H130" s="183"/>
      <c r="I130" s="184"/>
    </row>
    <row r="131" spans="1:9" ht="17.25" customHeight="1" x14ac:dyDescent="0.2">
      <c r="A131" s="128" t="s">
        <v>793</v>
      </c>
      <c r="B131" s="260" t="str">
        <f>IF(C10&gt;0,C10," ")</f>
        <v xml:space="preserve"> </v>
      </c>
      <c r="C131" s="260"/>
      <c r="D131" s="260"/>
      <c r="E131" s="137" t="s">
        <v>794</v>
      </c>
      <c r="F131" s="137" t="str">
        <f>IF(G10&gt;0,G10," ")</f>
        <v xml:space="preserve"> </v>
      </c>
      <c r="G131" s="239" t="s">
        <v>798</v>
      </c>
      <c r="H131" s="239"/>
      <c r="I131" s="240"/>
    </row>
    <row r="132" spans="1:9" ht="17.25" customHeight="1" x14ac:dyDescent="0.2">
      <c r="A132" s="238" t="s">
        <v>1232</v>
      </c>
      <c r="B132" s="239"/>
      <c r="C132" s="239"/>
      <c r="D132" s="239"/>
      <c r="E132" s="239"/>
      <c r="F132" s="239"/>
      <c r="G132" s="239"/>
      <c r="H132" s="239"/>
      <c r="I132" s="240"/>
    </row>
    <row r="133" spans="1:9" ht="17.25" customHeight="1" thickBot="1" x14ac:dyDescent="0.25">
      <c r="A133" s="241" t="s">
        <v>1233</v>
      </c>
      <c r="B133" s="242"/>
      <c r="C133" s="242"/>
      <c r="D133" s="242"/>
      <c r="E133" s="242"/>
      <c r="F133" s="242"/>
      <c r="G133" s="242"/>
      <c r="H133" s="242"/>
      <c r="I133" s="243"/>
    </row>
    <row r="134" spans="1:9" ht="17.25" customHeight="1" x14ac:dyDescent="0.2">
      <c r="A134" s="244"/>
      <c r="B134" s="244"/>
      <c r="C134" s="244"/>
      <c r="D134" s="244"/>
      <c r="E134" s="244"/>
      <c r="F134" s="244"/>
      <c r="G134" s="244"/>
      <c r="H134" s="244"/>
      <c r="I134" s="244"/>
    </row>
  </sheetData>
  <sheetProtection algorithmName="SHA-512" hashValue="aiJLdKWkw5mBcNtsHU/37ZWNE5JuI3GPPSTNxvt4tew8rvAxl052jKhh1y/vDpOK4qr9qDGtttm4xLVLn1ZP/A==" saltValue="38DqNSNmwCKQJGl85uBxHA==" spinCount="100000" sheet="1" objects="1" scenarios="1"/>
  <sortState ref="K10:M29">
    <sortCondition ref="K10:K29"/>
    <sortCondition ref="L10:L29"/>
  </sortState>
  <mergeCells count="157">
    <mergeCell ref="H12:I12"/>
    <mergeCell ref="AA48:AA50"/>
    <mergeCell ref="A120:E120"/>
    <mergeCell ref="F120:I120"/>
    <mergeCell ref="A126:I126"/>
    <mergeCell ref="A74:I74"/>
    <mergeCell ref="A24:G24"/>
    <mergeCell ref="A25:G25"/>
    <mergeCell ref="A130:I130"/>
    <mergeCell ref="B48:C48"/>
    <mergeCell ref="A12:B12"/>
    <mergeCell ref="C13:I13"/>
    <mergeCell ref="A14:I14"/>
    <mergeCell ref="A85:D85"/>
    <mergeCell ref="A86:D86"/>
    <mergeCell ref="E86:G86"/>
    <mergeCell ref="A87:D87"/>
    <mergeCell ref="E87:G87"/>
    <mergeCell ref="H15:I15"/>
    <mergeCell ref="C15:E15"/>
    <mergeCell ref="A22:I22"/>
    <mergeCell ref="A23:G23"/>
    <mergeCell ref="A38:H38"/>
    <mergeCell ref="A20:B20"/>
    <mergeCell ref="G131:I131"/>
    <mergeCell ref="B131:D131"/>
    <mergeCell ref="A88:D88"/>
    <mergeCell ref="E88:G88"/>
    <mergeCell ref="A115:E115"/>
    <mergeCell ref="F115:I115"/>
    <mergeCell ref="A108:D108"/>
    <mergeCell ref="A103:D103"/>
    <mergeCell ref="A109:D109"/>
    <mergeCell ref="G103:H103"/>
    <mergeCell ref="F114:I114"/>
    <mergeCell ref="A102:H102"/>
    <mergeCell ref="A112:E112"/>
    <mergeCell ref="F112:I112"/>
    <mergeCell ref="A117:B117"/>
    <mergeCell ref="A125:I125"/>
    <mergeCell ref="A124:I124"/>
    <mergeCell ref="A114:E114"/>
    <mergeCell ref="A110:I110"/>
    <mergeCell ref="G108:H108"/>
    <mergeCell ref="G109:H109"/>
    <mergeCell ref="A111:E111"/>
    <mergeCell ref="F111:I111"/>
    <mergeCell ref="A132:I132"/>
    <mergeCell ref="A133:I133"/>
    <mergeCell ref="A134:I134"/>
    <mergeCell ref="E89:G89"/>
    <mergeCell ref="A84:D84"/>
    <mergeCell ref="E84:G84"/>
    <mergeCell ref="A122:I122"/>
    <mergeCell ref="A123:I123"/>
    <mergeCell ref="C117:I117"/>
    <mergeCell ref="A128:E128"/>
    <mergeCell ref="A127:E127"/>
    <mergeCell ref="F127:I127"/>
    <mergeCell ref="F128:I128"/>
    <mergeCell ref="A116:I116"/>
    <mergeCell ref="A119:I119"/>
    <mergeCell ref="A118:I118"/>
    <mergeCell ref="A121:E121"/>
    <mergeCell ref="F121:I121"/>
    <mergeCell ref="A95:I95"/>
    <mergeCell ref="A101:H101"/>
    <mergeCell ref="A113:I113"/>
    <mergeCell ref="A100:H100"/>
    <mergeCell ref="A90:H90"/>
    <mergeCell ref="E85:G85"/>
    <mergeCell ref="A21:B21"/>
    <mergeCell ref="A13:B13"/>
    <mergeCell ref="A80:B80"/>
    <mergeCell ref="C80:D80"/>
    <mergeCell ref="E69:H69"/>
    <mergeCell ref="B42:G42"/>
    <mergeCell ref="G45:H45"/>
    <mergeCell ref="E67:F67"/>
    <mergeCell ref="G48:H48"/>
    <mergeCell ref="A30:G30"/>
    <mergeCell ref="A31:G31"/>
    <mergeCell ref="A32:G32"/>
    <mergeCell ref="A36:H36"/>
    <mergeCell ref="A37:H37"/>
    <mergeCell ref="E80:F80"/>
    <mergeCell ref="G80:H80"/>
    <mergeCell ref="A15:B15"/>
    <mergeCell ref="F15:G15"/>
    <mergeCell ref="A39:H39"/>
    <mergeCell ref="A19:I19"/>
    <mergeCell ref="A33:G33"/>
    <mergeCell ref="A34:G34"/>
    <mergeCell ref="A35:G35"/>
    <mergeCell ref="B47:C47"/>
    <mergeCell ref="K3:K12"/>
    <mergeCell ref="K14:K22"/>
    <mergeCell ref="A41:I41"/>
    <mergeCell ref="C92:I92"/>
    <mergeCell ref="A75:H75"/>
    <mergeCell ref="A78:I78"/>
    <mergeCell ref="C16:I16"/>
    <mergeCell ref="A18:B18"/>
    <mergeCell ref="C18:I18"/>
    <mergeCell ref="A16:B16"/>
    <mergeCell ref="A17:I17"/>
    <mergeCell ref="A79:I79"/>
    <mergeCell ref="C76:I76"/>
    <mergeCell ref="E70:H70"/>
    <mergeCell ref="E71:F71"/>
    <mergeCell ref="A67:D67"/>
    <mergeCell ref="A76:B76"/>
    <mergeCell ref="A77:H77"/>
    <mergeCell ref="A92:B92"/>
    <mergeCell ref="F81:G81"/>
    <mergeCell ref="F82:G82"/>
    <mergeCell ref="A82:B82"/>
    <mergeCell ref="D82:E82"/>
    <mergeCell ref="A89:D89"/>
    <mergeCell ref="A1:I1"/>
    <mergeCell ref="A10:B10"/>
    <mergeCell ref="A11:B11"/>
    <mergeCell ref="F11:G11"/>
    <mergeCell ref="A6:I6"/>
    <mergeCell ref="C9:D9"/>
    <mergeCell ref="A7:E7"/>
    <mergeCell ref="F7:I7"/>
    <mergeCell ref="C11:D11"/>
    <mergeCell ref="C10:E10"/>
    <mergeCell ref="A2:I2"/>
    <mergeCell ref="A3:I3"/>
    <mergeCell ref="A5:B5"/>
    <mergeCell ref="C5:E5"/>
    <mergeCell ref="F5:I5"/>
    <mergeCell ref="D4:G4"/>
    <mergeCell ref="G47:H47"/>
    <mergeCell ref="A40:I40"/>
    <mergeCell ref="B43:G43"/>
    <mergeCell ref="A104:F104"/>
    <mergeCell ref="A91:I91"/>
    <mergeCell ref="B44:G44"/>
    <mergeCell ref="E68:G68"/>
    <mergeCell ref="A46:I46"/>
    <mergeCell ref="A26:G26"/>
    <mergeCell ref="A27:G27"/>
    <mergeCell ref="A28:G28"/>
    <mergeCell ref="A29:G29"/>
    <mergeCell ref="D81:E81"/>
    <mergeCell ref="A81:B81"/>
    <mergeCell ref="A97:I97"/>
    <mergeCell ref="A94:I94"/>
    <mergeCell ref="A99:I99"/>
    <mergeCell ref="A93:I93"/>
    <mergeCell ref="A96:I96"/>
    <mergeCell ref="A98:I98"/>
    <mergeCell ref="G104:H104"/>
    <mergeCell ref="A83:I83"/>
  </mergeCells>
  <phoneticPr fontId="0" type="noConversion"/>
  <conditionalFormatting sqref="F108">
    <cfRule type="cellIs" dxfId="5" priority="5" operator="greaterThan">
      <formula>0</formula>
    </cfRule>
    <cfRule type="cellIs" dxfId="4" priority="8" operator="greaterThan">
      <formula>0</formula>
    </cfRule>
  </conditionalFormatting>
  <conditionalFormatting sqref="AB95">
    <cfRule type="cellIs" dxfId="3" priority="3" operator="greaterThan">
      <formula>0</formula>
    </cfRule>
    <cfRule type="cellIs" dxfId="2" priority="4" operator="greaterThan">
      <formula>0</formula>
    </cfRule>
  </conditionalFormatting>
  <conditionalFormatting sqref="I108">
    <cfRule type="cellIs" dxfId="1" priority="1" operator="greaterThan">
      <formula>0</formula>
    </cfRule>
    <cfRule type="cellIs" dxfId="0" priority="2" operator="greaterThan">
      <formula>0</formula>
    </cfRule>
  </conditionalFormatting>
  <dataValidations xWindow="206" yWindow="535" count="2">
    <dataValidation type="list" allowBlank="1" showInputMessage="1" showErrorMessage="1" sqref="B43:B44" xr:uid="{5A9AEDF9-2060-4D67-ACBD-800A349B7428}">
      <formula1>$L$19:$L$23</formula1>
    </dataValidation>
    <dataValidation type="list" allowBlank="1" showInputMessage="1" showErrorMessage="1" sqref="A24:A35 B25:G35" xr:uid="{5B7FB20D-ACD4-47C9-9994-EEFE82C7053B}">
      <formula1>$L$3:$L$18</formula1>
    </dataValidation>
  </dataValidations>
  <printOptions horizontalCentered="1" verticalCentered="1" gridLinesSet="0"/>
  <pageMargins left="0.19685039370078741" right="0.19685039370078741" top="0" bottom="0" header="0" footer="0.39370078740157483"/>
  <pageSetup scale="77" fitToWidth="0" fitToHeight="0" orientation="portrait" r:id="rId1"/>
  <headerFooter alignWithMargins="0"/>
  <rowBreaks count="1" manualBreakCount="1">
    <brk id="73" max="8" man="1"/>
  </rowBreaks>
  <ignoredErrors>
    <ignoredError sqref="M8" numberStoredAsText="1"/>
    <ignoredError sqref="I39" unlockedFormula="1"/>
  </ignoredErrors>
  <drawing r:id="rId2"/>
  <legacyDrawing r:id="rId3"/>
  <extLst>
    <ext xmlns:x14="http://schemas.microsoft.com/office/spreadsheetml/2009/9/main" uri="{CCE6A557-97BC-4b89-ADB6-D9C93CAAB3DF}">
      <x14:dataValidations xmlns:xm="http://schemas.microsoft.com/office/excel/2006/main" xWindow="206" yWindow="535" count="11">
        <x14:dataValidation type="list" allowBlank="1" showInputMessage="1" showErrorMessage="1" xr:uid="{06D8C266-9EE1-432E-8E4C-6FBFB3E66DE8}">
          <x14:formula1>
            <xm:f>'valor hospedaje'!$I$1:$I$1441</xm:f>
          </x14:formula1>
          <xm:sqref>G48 B48 C51:D66</xm:sqref>
        </x14:dataValidation>
        <x14:dataValidation type="list" allowBlank="1" showInputMessage="1" showErrorMessage="1" xr:uid="{CB222329-598D-44F5-ADA6-E0F9B93E4125}">
          <x14:formula1>
            <xm:f>'valor hospedaje'!$J$2:$J$3376</xm:f>
          </x14:formula1>
          <xm:sqref>F49 G17 I20:I21 C17 H15</xm:sqref>
        </x14:dataValidation>
        <x14:dataValidation type="list" allowBlank="1" showInputMessage="1" showErrorMessage="1" xr:uid="{8F841656-BA71-48FA-9F5D-D5E94144DD2F}">
          <x14:formula1>
            <xm:f>'valor hospedaje'!$J$1:$J$3376</xm:f>
          </x14:formula1>
          <xm:sqref>B51:B66</xm:sqref>
        </x14:dataValidation>
        <x14:dataValidation type="list" allowBlank="1" showInputMessage="1" showErrorMessage="1" xr:uid="{7F39A5A5-CBDD-4984-B259-8A3CC20C74FE}">
          <x14:formula1>
            <xm:f>'INGRESO PLACAS NUEVAS '!$A$1:$A$499</xm:f>
          </x14:formula1>
          <xm:sqref>A68:D71</xm:sqref>
        </x14:dataValidation>
        <x14:dataValidation type="list" allowBlank="1" showInputMessage="1" showErrorMessage="1" xr:uid="{2849E8AE-5DA5-41C1-BA6C-D3484D65056E}">
          <x14:formula1>
            <xm:f>'valor hospedaje'!$D$2:$D$11</xm:f>
          </x14:formula1>
          <xm:sqref>D12</xm:sqref>
        </x14:dataValidation>
        <x14:dataValidation type="list" allowBlank="1" showInputMessage="1" showErrorMessage="1" xr:uid="{E8254D60-66AC-4056-989C-9A42B5375D73}">
          <x14:formula1>
            <xm:f>'valor hospedaje'!$F$2:$F$462</xm:f>
          </x14:formula1>
          <xm:sqref>H12</xm:sqref>
        </x14:dataValidation>
        <x14:dataValidation type="list" allowBlank="1" showInputMessage="1" showErrorMessage="1" xr:uid="{D48E8675-653B-4A05-9817-0869BA941362}">
          <x14:formula1>
            <xm:f>'valor hospedaje'!$M$1:$M$204</xm:f>
          </x14:formula1>
          <xm:sqref>A85:A89</xm:sqref>
        </x14:dataValidation>
        <x14:dataValidation type="list" allowBlank="1" showInputMessage="1" showErrorMessage="1" xr:uid="{356BC47A-1CE8-421C-B8FF-4EC58C0140AB}">
          <x14:formula1>
            <xm:f>'valor hospedaje'!$J$3:$J$3376</xm:f>
          </x14:formula1>
          <xm:sqref>C15</xm:sqref>
        </x14:dataValidation>
        <x14:dataValidation type="list" allowBlank="1" showInputMessage="1" showErrorMessage="1" xr:uid="{5F05EBB3-C628-4DEB-A4B0-757D9AD22CE4}">
          <x14:formula1>
            <xm:f>'valor hospedaje'!$E$2:$E$100</xm:f>
          </x14:formula1>
          <xm:sqref>F12</xm:sqref>
        </x14:dataValidation>
        <x14:dataValidation type="list" allowBlank="1" showInputMessage="1" showErrorMessage="1" xr:uid="{9BCCBAA1-86FE-40A5-B8C1-FEED8FCD898C}">
          <x14:formula1>
            <xm:f>'valor hospedaje'!$A:$A</xm:f>
          </x14:formula1>
          <xm:sqref>A51:A66</xm:sqref>
        </x14:dataValidation>
        <x14:dataValidation type="list" allowBlank="1" showInputMessage="1" showErrorMessage="1" xr:uid="{7F1D5653-F13D-401E-87DD-FBF73AA5CFDE}">
          <x14:formula1>
            <xm:f>'valor hospedaje'!$O$1:$O$98</xm:f>
          </x14:formula1>
          <xm:sqref>E85:G89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1756-7CE2-4168-AFAE-1D91133D24C8}">
  <sheetPr codeName="Sheet1"/>
  <dimension ref="A1:A6"/>
  <sheetViews>
    <sheetView showGridLines="0" workbookViewId="0">
      <selection activeCell="C10" sqref="C10"/>
    </sheetView>
  </sheetViews>
  <sheetFormatPr baseColWidth="10" defaultColWidth="11.42578125" defaultRowHeight="12.75" x14ac:dyDescent="0.2"/>
  <sheetData>
    <row r="1" spans="1:1" x14ac:dyDescent="0.2">
      <c r="A1" s="33" t="s">
        <v>768</v>
      </c>
    </row>
    <row r="2" spans="1:1" x14ac:dyDescent="0.2">
      <c r="A2" t="s">
        <v>1326</v>
      </c>
    </row>
    <row r="3" spans="1:1" x14ac:dyDescent="0.2">
      <c r="A3" s="33" t="s">
        <v>1327</v>
      </c>
    </row>
    <row r="4" spans="1:1" x14ac:dyDescent="0.2">
      <c r="A4" s="33" t="s">
        <v>1328</v>
      </c>
    </row>
    <row r="5" spans="1:1" x14ac:dyDescent="0.2">
      <c r="A5" s="33" t="s">
        <v>1329</v>
      </c>
    </row>
    <row r="6" spans="1:1" x14ac:dyDescent="0.2">
      <c r="A6" s="33" t="s">
        <v>1330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DCC1-43BF-4593-8005-01DCE9AED6D2}">
  <sheetPr codeName="Hoja1"/>
  <dimension ref="A1:B118"/>
  <sheetViews>
    <sheetView workbookViewId="0">
      <pane ySplit="1" topLeftCell="A2" activePane="bottomLeft" state="frozen"/>
      <selection activeCell="C10" sqref="C10"/>
      <selection pane="bottomLeft" activeCell="B8" sqref="B8"/>
    </sheetView>
  </sheetViews>
  <sheetFormatPr baseColWidth="10" defaultColWidth="11.42578125" defaultRowHeight="12.75" x14ac:dyDescent="0.2"/>
  <cols>
    <col min="1" max="1" width="11.42578125" style="141"/>
    <col min="2" max="2" width="35.140625" style="141" customWidth="1"/>
    <col min="3" max="16384" width="11.42578125" style="1"/>
  </cols>
  <sheetData>
    <row r="1" spans="1:2" ht="13.5" customHeight="1" x14ac:dyDescent="0.2">
      <c r="A1" s="168" t="s">
        <v>76</v>
      </c>
      <c r="B1" s="143" t="s">
        <v>77</v>
      </c>
    </row>
    <row r="2" spans="1:2" ht="13.5" customHeight="1" x14ac:dyDescent="0.25">
      <c r="A2" s="180" t="s">
        <v>90</v>
      </c>
      <c r="B2" s="145" t="s">
        <v>1252</v>
      </c>
    </row>
    <row r="3" spans="1:2" ht="13.5" customHeight="1" x14ac:dyDescent="0.25">
      <c r="A3" s="180" t="s">
        <v>91</v>
      </c>
      <c r="B3" s="145" t="s">
        <v>1252</v>
      </c>
    </row>
    <row r="4" spans="1:2" ht="13.5" customHeight="1" x14ac:dyDescent="0.25">
      <c r="A4" s="180" t="s">
        <v>23</v>
      </c>
      <c r="B4" s="145" t="s">
        <v>1253</v>
      </c>
    </row>
    <row r="5" spans="1:2" ht="13.5" customHeight="1" x14ac:dyDescent="0.25">
      <c r="A5" s="180" t="s">
        <v>24</v>
      </c>
      <c r="B5" s="145" t="s">
        <v>1254</v>
      </c>
    </row>
    <row r="6" spans="1:2" ht="13.5" customHeight="1" x14ac:dyDescent="0.25">
      <c r="A6" s="180" t="s">
        <v>25</v>
      </c>
      <c r="B6" s="145" t="s">
        <v>79</v>
      </c>
    </row>
    <row r="7" spans="1:2" ht="13.5" customHeight="1" x14ac:dyDescent="0.25">
      <c r="A7" s="180" t="s">
        <v>26</v>
      </c>
      <c r="B7" s="145" t="s">
        <v>79</v>
      </c>
    </row>
    <row r="8" spans="1:2" ht="13.5" customHeight="1" x14ac:dyDescent="0.25">
      <c r="A8" s="180" t="s">
        <v>27</v>
      </c>
      <c r="B8" s="145" t="s">
        <v>1255</v>
      </c>
    </row>
    <row r="9" spans="1:2" ht="13.5" customHeight="1" x14ac:dyDescent="0.25">
      <c r="A9" s="180" t="s">
        <v>28</v>
      </c>
      <c r="B9" s="145" t="s">
        <v>79</v>
      </c>
    </row>
    <row r="10" spans="1:2" ht="13.5" customHeight="1" x14ac:dyDescent="0.25">
      <c r="A10" s="180" t="s">
        <v>29</v>
      </c>
      <c r="B10" s="145" t="s">
        <v>89</v>
      </c>
    </row>
    <row r="11" spans="1:2" ht="13.5" customHeight="1" x14ac:dyDescent="0.25">
      <c r="A11" s="180" t="s">
        <v>42</v>
      </c>
      <c r="B11" s="145" t="s">
        <v>80</v>
      </c>
    </row>
    <row r="12" spans="1:2" ht="13.5" customHeight="1" x14ac:dyDescent="0.25">
      <c r="A12" s="180" t="s">
        <v>43</v>
      </c>
      <c r="B12" s="145" t="s">
        <v>1256</v>
      </c>
    </row>
    <row r="13" spans="1:2" ht="13.5" customHeight="1" x14ac:dyDescent="0.25">
      <c r="A13" s="180" t="s">
        <v>44</v>
      </c>
      <c r="B13" s="145" t="s">
        <v>1257</v>
      </c>
    </row>
    <row r="14" spans="1:2" ht="13.5" customHeight="1" x14ac:dyDescent="0.25">
      <c r="A14" s="180" t="s">
        <v>30</v>
      </c>
      <c r="B14" s="145" t="s">
        <v>81</v>
      </c>
    </row>
    <row r="15" spans="1:2" ht="13.5" customHeight="1" x14ac:dyDescent="0.25">
      <c r="A15" s="180" t="s">
        <v>31</v>
      </c>
      <c r="B15" s="145" t="s">
        <v>82</v>
      </c>
    </row>
    <row r="16" spans="1:2" ht="13.5" customHeight="1" x14ac:dyDescent="0.25">
      <c r="A16" s="180" t="s">
        <v>32</v>
      </c>
      <c r="B16" s="145" t="s">
        <v>79</v>
      </c>
    </row>
    <row r="17" spans="1:2" ht="13.5" customHeight="1" x14ac:dyDescent="0.25">
      <c r="A17" s="180" t="s">
        <v>45</v>
      </c>
      <c r="B17" s="145" t="s">
        <v>1258</v>
      </c>
    </row>
    <row r="18" spans="1:2" ht="13.5" customHeight="1" x14ac:dyDescent="0.25">
      <c r="A18" s="180" t="s">
        <v>33</v>
      </c>
      <c r="B18" s="145" t="s">
        <v>79</v>
      </c>
    </row>
    <row r="19" spans="1:2" ht="13.5" customHeight="1" x14ac:dyDescent="0.25">
      <c r="A19" s="180" t="s">
        <v>34</v>
      </c>
      <c r="B19" s="145" t="s">
        <v>83</v>
      </c>
    </row>
    <row r="20" spans="1:2" ht="13.5" customHeight="1" x14ac:dyDescent="0.25">
      <c r="A20" s="180" t="s">
        <v>46</v>
      </c>
      <c r="B20" s="145" t="s">
        <v>79</v>
      </c>
    </row>
    <row r="21" spans="1:2" ht="13.5" customHeight="1" x14ac:dyDescent="0.25">
      <c r="A21" s="180" t="s">
        <v>47</v>
      </c>
      <c r="B21" s="145" t="s">
        <v>1259</v>
      </c>
    </row>
    <row r="22" spans="1:2" ht="13.5" customHeight="1" x14ac:dyDescent="0.25">
      <c r="A22" s="180" t="s">
        <v>35</v>
      </c>
      <c r="B22" s="145" t="s">
        <v>1260</v>
      </c>
    </row>
    <row r="23" spans="1:2" ht="13.5" customHeight="1" x14ac:dyDescent="0.25">
      <c r="A23" s="180" t="s">
        <v>36</v>
      </c>
      <c r="B23" s="145" t="s">
        <v>1261</v>
      </c>
    </row>
    <row r="24" spans="1:2" ht="13.5" customHeight="1" x14ac:dyDescent="0.25">
      <c r="A24" s="180" t="s">
        <v>37</v>
      </c>
      <c r="B24" s="145" t="s">
        <v>79</v>
      </c>
    </row>
    <row r="25" spans="1:2" ht="13.5" customHeight="1" x14ac:dyDescent="0.25">
      <c r="A25" s="180" t="s">
        <v>38</v>
      </c>
      <c r="B25" s="145" t="s">
        <v>79</v>
      </c>
    </row>
    <row r="26" spans="1:2" ht="13.5" customHeight="1" x14ac:dyDescent="0.25">
      <c r="A26" s="180" t="s">
        <v>39</v>
      </c>
      <c r="B26" s="145" t="s">
        <v>79</v>
      </c>
    </row>
    <row r="27" spans="1:2" ht="13.5" customHeight="1" x14ac:dyDescent="0.25">
      <c r="A27" s="180" t="s">
        <v>40</v>
      </c>
      <c r="B27" s="145" t="s">
        <v>1262</v>
      </c>
    </row>
    <row r="28" spans="1:2" ht="13.5" customHeight="1" x14ac:dyDescent="0.25">
      <c r="A28" s="180" t="s">
        <v>48</v>
      </c>
      <c r="B28" s="145" t="s">
        <v>1263</v>
      </c>
    </row>
    <row r="29" spans="1:2" ht="13.5" customHeight="1" x14ac:dyDescent="0.25">
      <c r="A29" s="180" t="s">
        <v>41</v>
      </c>
      <c r="B29" s="145" t="s">
        <v>79</v>
      </c>
    </row>
    <row r="30" spans="1:2" ht="13.5" customHeight="1" x14ac:dyDescent="0.25">
      <c r="A30" s="180" t="s">
        <v>49</v>
      </c>
      <c r="B30" s="145" t="s">
        <v>1264</v>
      </c>
    </row>
    <row r="31" spans="1:2" ht="13.5" customHeight="1" x14ac:dyDescent="0.25">
      <c r="A31" s="180" t="s">
        <v>92</v>
      </c>
      <c r="B31" s="145" t="s">
        <v>1265</v>
      </c>
    </row>
    <row r="32" spans="1:2" ht="13.5" customHeight="1" x14ac:dyDescent="0.25">
      <c r="A32" s="180" t="s">
        <v>93</v>
      </c>
      <c r="B32" s="145" t="s">
        <v>1252</v>
      </c>
    </row>
    <row r="33" spans="1:2" ht="13.5" customHeight="1" x14ac:dyDescent="0.25">
      <c r="A33" s="180" t="s">
        <v>94</v>
      </c>
      <c r="B33" s="145" t="s">
        <v>84</v>
      </c>
    </row>
    <row r="34" spans="1:2" ht="13.5" customHeight="1" x14ac:dyDescent="0.25">
      <c r="A34" s="180" t="s">
        <v>95</v>
      </c>
      <c r="B34" s="145" t="s">
        <v>85</v>
      </c>
    </row>
    <row r="35" spans="1:2" ht="13.5" customHeight="1" x14ac:dyDescent="0.25">
      <c r="A35" s="180" t="s">
        <v>96</v>
      </c>
      <c r="B35" s="145" t="s">
        <v>1266</v>
      </c>
    </row>
    <row r="36" spans="1:2" ht="13.5" customHeight="1" x14ac:dyDescent="0.25">
      <c r="A36" s="180" t="s">
        <v>97</v>
      </c>
      <c r="B36" s="145" t="s">
        <v>79</v>
      </c>
    </row>
    <row r="37" spans="1:2" ht="13.5" customHeight="1" x14ac:dyDescent="0.25">
      <c r="A37" s="180" t="s">
        <v>98</v>
      </c>
      <c r="B37" s="145" t="s">
        <v>79</v>
      </c>
    </row>
    <row r="38" spans="1:2" ht="13.5" customHeight="1" x14ac:dyDescent="0.25">
      <c r="A38" s="180" t="s">
        <v>99</v>
      </c>
      <c r="B38" s="145" t="s">
        <v>79</v>
      </c>
    </row>
    <row r="39" spans="1:2" ht="13.5" customHeight="1" x14ac:dyDescent="0.25">
      <c r="A39" s="180" t="s">
        <v>100</v>
      </c>
      <c r="B39" s="145" t="s">
        <v>79</v>
      </c>
    </row>
    <row r="40" spans="1:2" ht="13.5" customHeight="1" x14ac:dyDescent="0.25">
      <c r="A40" s="180" t="s">
        <v>101</v>
      </c>
      <c r="B40" s="145" t="s">
        <v>86</v>
      </c>
    </row>
    <row r="41" spans="1:2" ht="13.5" customHeight="1" x14ac:dyDescent="0.25">
      <c r="A41" s="180" t="s">
        <v>102</v>
      </c>
      <c r="B41" s="145" t="s">
        <v>79</v>
      </c>
    </row>
    <row r="42" spans="1:2" ht="13.5" customHeight="1" x14ac:dyDescent="0.25">
      <c r="A42" s="180" t="s">
        <v>103</v>
      </c>
      <c r="B42" s="145" t="s">
        <v>79</v>
      </c>
    </row>
    <row r="43" spans="1:2" ht="13.5" customHeight="1" x14ac:dyDescent="0.25">
      <c r="A43" s="180" t="s">
        <v>104</v>
      </c>
      <c r="B43" s="145" t="s">
        <v>79</v>
      </c>
    </row>
    <row r="44" spans="1:2" ht="13.5" customHeight="1" x14ac:dyDescent="0.25">
      <c r="A44" s="180" t="s">
        <v>105</v>
      </c>
      <c r="B44" s="145" t="s">
        <v>79</v>
      </c>
    </row>
    <row r="45" spans="1:2" ht="13.5" customHeight="1" x14ac:dyDescent="0.25">
      <c r="A45" s="180" t="s">
        <v>106</v>
      </c>
      <c r="B45" s="145" t="s">
        <v>79</v>
      </c>
    </row>
    <row r="46" spans="1:2" ht="13.5" customHeight="1" x14ac:dyDescent="0.25">
      <c r="A46" s="180" t="s">
        <v>1267</v>
      </c>
      <c r="B46" s="145" t="s">
        <v>1268</v>
      </c>
    </row>
    <row r="47" spans="1:2" ht="13.5" customHeight="1" x14ac:dyDescent="0.25">
      <c r="A47" s="180" t="s">
        <v>107</v>
      </c>
      <c r="B47" s="145" t="s">
        <v>1269</v>
      </c>
    </row>
    <row r="48" spans="1:2" ht="13.5" customHeight="1" x14ac:dyDescent="0.25">
      <c r="A48" s="180" t="s">
        <v>108</v>
      </c>
      <c r="B48" s="145" t="s">
        <v>83</v>
      </c>
    </row>
    <row r="49" spans="1:2" ht="13.5" customHeight="1" x14ac:dyDescent="0.25">
      <c r="A49" s="180" t="s">
        <v>109</v>
      </c>
      <c r="B49" s="145" t="s">
        <v>1270</v>
      </c>
    </row>
    <row r="50" spans="1:2" ht="13.5" customHeight="1" x14ac:dyDescent="0.25">
      <c r="A50" s="180" t="s">
        <v>110</v>
      </c>
      <c r="B50" s="145" t="s">
        <v>79</v>
      </c>
    </row>
    <row r="51" spans="1:2" ht="13.5" customHeight="1" x14ac:dyDescent="0.25">
      <c r="A51" s="180" t="s">
        <v>111</v>
      </c>
      <c r="B51" s="145" t="s">
        <v>79</v>
      </c>
    </row>
    <row r="52" spans="1:2" ht="13.5" customHeight="1" x14ac:dyDescent="0.25">
      <c r="A52" s="180" t="s">
        <v>112</v>
      </c>
      <c r="B52" s="145" t="s">
        <v>79</v>
      </c>
    </row>
    <row r="53" spans="1:2" ht="13.5" customHeight="1" x14ac:dyDescent="0.25">
      <c r="A53" s="180" t="s">
        <v>113</v>
      </c>
      <c r="B53" s="145" t="s">
        <v>1271</v>
      </c>
    </row>
    <row r="54" spans="1:2" ht="13.5" customHeight="1" x14ac:dyDescent="0.25">
      <c r="A54" s="180" t="s">
        <v>114</v>
      </c>
      <c r="B54" s="145" t="s">
        <v>1272</v>
      </c>
    </row>
    <row r="55" spans="1:2" ht="13.5" customHeight="1" x14ac:dyDescent="0.25">
      <c r="A55" s="180" t="s">
        <v>115</v>
      </c>
      <c r="B55" s="145" t="s">
        <v>1273</v>
      </c>
    </row>
    <row r="56" spans="1:2" ht="13.5" customHeight="1" x14ac:dyDescent="0.25">
      <c r="A56" s="180" t="s">
        <v>116</v>
      </c>
      <c r="B56" s="145" t="s">
        <v>79</v>
      </c>
    </row>
    <row r="57" spans="1:2" ht="13.5" customHeight="1" x14ac:dyDescent="0.25">
      <c r="A57" s="180" t="s">
        <v>117</v>
      </c>
      <c r="B57" s="145" t="s">
        <v>79</v>
      </c>
    </row>
    <row r="58" spans="1:2" ht="13.5" customHeight="1" x14ac:dyDescent="0.25">
      <c r="A58" s="180" t="s">
        <v>118</v>
      </c>
      <c r="B58" s="145" t="s">
        <v>79</v>
      </c>
    </row>
    <row r="59" spans="1:2" ht="13.5" customHeight="1" x14ac:dyDescent="0.25">
      <c r="A59" s="180" t="s">
        <v>119</v>
      </c>
      <c r="B59" s="145" t="s">
        <v>1274</v>
      </c>
    </row>
    <row r="60" spans="1:2" ht="13.5" customHeight="1" x14ac:dyDescent="0.25">
      <c r="A60" s="180" t="s">
        <v>120</v>
      </c>
      <c r="B60" s="145" t="s">
        <v>79</v>
      </c>
    </row>
    <row r="61" spans="1:2" ht="13.5" customHeight="1" x14ac:dyDescent="0.25">
      <c r="A61" s="180" t="s">
        <v>121</v>
      </c>
      <c r="B61" s="145" t="s">
        <v>79</v>
      </c>
    </row>
    <row r="62" spans="1:2" ht="13.5" customHeight="1" x14ac:dyDescent="0.25">
      <c r="A62" s="180" t="s">
        <v>122</v>
      </c>
      <c r="B62" s="145" t="s">
        <v>79</v>
      </c>
    </row>
    <row r="63" spans="1:2" ht="13.5" customHeight="1" x14ac:dyDescent="0.25">
      <c r="A63" s="180" t="s">
        <v>123</v>
      </c>
      <c r="B63" s="145" t="s">
        <v>79</v>
      </c>
    </row>
    <row r="64" spans="1:2" ht="13.5" customHeight="1" x14ac:dyDescent="0.25">
      <c r="A64" s="180" t="s">
        <v>124</v>
      </c>
      <c r="B64" s="145" t="s">
        <v>79</v>
      </c>
    </row>
    <row r="65" spans="1:2" ht="13.5" customHeight="1" x14ac:dyDescent="0.25">
      <c r="A65" s="180" t="s">
        <v>125</v>
      </c>
      <c r="B65" s="145" t="s">
        <v>79</v>
      </c>
    </row>
    <row r="66" spans="1:2" ht="13.5" customHeight="1" x14ac:dyDescent="0.25">
      <c r="A66" s="180" t="s">
        <v>126</v>
      </c>
      <c r="B66" s="145" t="s">
        <v>79</v>
      </c>
    </row>
    <row r="67" spans="1:2" ht="13.5" customHeight="1" x14ac:dyDescent="0.25">
      <c r="A67" s="180" t="s">
        <v>127</v>
      </c>
      <c r="B67" s="145" t="s">
        <v>1275</v>
      </c>
    </row>
    <row r="68" spans="1:2" ht="13.5" customHeight="1" x14ac:dyDescent="0.25">
      <c r="A68" s="180" t="s">
        <v>128</v>
      </c>
      <c r="B68" s="145" t="s">
        <v>1276</v>
      </c>
    </row>
    <row r="69" spans="1:2" ht="13.5" customHeight="1" x14ac:dyDescent="0.25">
      <c r="A69" s="180" t="s">
        <v>129</v>
      </c>
      <c r="B69" s="145" t="s">
        <v>1277</v>
      </c>
    </row>
    <row r="70" spans="1:2" ht="13.5" customHeight="1" x14ac:dyDescent="0.25">
      <c r="A70" s="180" t="s">
        <v>130</v>
      </c>
      <c r="B70" s="145" t="s">
        <v>1278</v>
      </c>
    </row>
    <row r="71" spans="1:2" ht="13.5" customHeight="1" x14ac:dyDescent="0.25">
      <c r="A71" s="180" t="s">
        <v>131</v>
      </c>
      <c r="B71" s="145" t="s">
        <v>79</v>
      </c>
    </row>
    <row r="72" spans="1:2" ht="13.5" customHeight="1" x14ac:dyDescent="0.25">
      <c r="A72" s="180" t="s">
        <v>132</v>
      </c>
      <c r="B72" s="145" t="s">
        <v>1279</v>
      </c>
    </row>
    <row r="73" spans="1:2" ht="13.5" customHeight="1" x14ac:dyDescent="0.25">
      <c r="A73" s="180" t="s">
        <v>133</v>
      </c>
      <c r="B73" s="145" t="s">
        <v>1280</v>
      </c>
    </row>
    <row r="74" spans="1:2" ht="13.5" customHeight="1" x14ac:dyDescent="0.25">
      <c r="A74" s="180" t="s">
        <v>134</v>
      </c>
      <c r="B74" s="145" t="s">
        <v>87</v>
      </c>
    </row>
    <row r="75" spans="1:2" ht="13.5" customHeight="1" x14ac:dyDescent="0.25">
      <c r="A75" s="180" t="s">
        <v>135</v>
      </c>
      <c r="B75" s="145" t="s">
        <v>1252</v>
      </c>
    </row>
    <row r="76" spans="1:2" ht="13.5" customHeight="1" x14ac:dyDescent="0.25">
      <c r="A76" s="180" t="s">
        <v>136</v>
      </c>
      <c r="B76" s="145" t="s">
        <v>1281</v>
      </c>
    </row>
    <row r="77" spans="1:2" ht="13.5" customHeight="1" x14ac:dyDescent="0.25">
      <c r="A77" s="180" t="s">
        <v>137</v>
      </c>
      <c r="B77" s="145" t="s">
        <v>1282</v>
      </c>
    </row>
    <row r="78" spans="1:2" ht="13.5" customHeight="1" x14ac:dyDescent="0.25">
      <c r="A78" s="180" t="s">
        <v>138</v>
      </c>
      <c r="B78" s="145" t="s">
        <v>1274</v>
      </c>
    </row>
    <row r="79" spans="1:2" ht="13.5" customHeight="1" x14ac:dyDescent="0.25">
      <c r="A79" s="180" t="s">
        <v>139</v>
      </c>
      <c r="B79" s="145" t="s">
        <v>1283</v>
      </c>
    </row>
    <row r="80" spans="1:2" ht="13.5" customHeight="1" x14ac:dyDescent="0.25">
      <c r="A80" s="180" t="s">
        <v>140</v>
      </c>
      <c r="B80" s="145" t="s">
        <v>88</v>
      </c>
    </row>
    <row r="81" spans="1:2" ht="13.5" customHeight="1" x14ac:dyDescent="0.25">
      <c r="A81" s="180" t="s">
        <v>141</v>
      </c>
      <c r="B81" s="145" t="s">
        <v>1284</v>
      </c>
    </row>
    <row r="82" spans="1:2" ht="13.5" customHeight="1" x14ac:dyDescent="0.25">
      <c r="A82" s="180" t="s">
        <v>142</v>
      </c>
      <c r="B82" s="145" t="s">
        <v>1285</v>
      </c>
    </row>
    <row r="83" spans="1:2" ht="13.5" customHeight="1" x14ac:dyDescent="0.25">
      <c r="A83" s="180" t="s">
        <v>143</v>
      </c>
      <c r="B83" s="145" t="s">
        <v>79</v>
      </c>
    </row>
    <row r="84" spans="1:2" ht="13.5" customHeight="1" x14ac:dyDescent="0.25">
      <c r="A84" s="180" t="s">
        <v>144</v>
      </c>
      <c r="B84" s="145" t="s">
        <v>1268</v>
      </c>
    </row>
    <row r="85" spans="1:2" ht="13.5" customHeight="1" x14ac:dyDescent="0.25">
      <c r="A85" s="180" t="s">
        <v>145</v>
      </c>
      <c r="B85" s="145" t="s">
        <v>89</v>
      </c>
    </row>
    <row r="86" spans="1:2" ht="13.5" customHeight="1" x14ac:dyDescent="0.25">
      <c r="A86" s="180" t="s">
        <v>146</v>
      </c>
      <c r="B86" s="145" t="s">
        <v>79</v>
      </c>
    </row>
    <row r="87" spans="1:2" ht="13.5" customHeight="1" x14ac:dyDescent="0.25">
      <c r="A87" s="180" t="s">
        <v>147</v>
      </c>
      <c r="B87" s="145" t="s">
        <v>1286</v>
      </c>
    </row>
    <row r="88" spans="1:2" ht="13.5" customHeight="1" x14ac:dyDescent="0.25">
      <c r="A88" s="180" t="s">
        <v>148</v>
      </c>
      <c r="B88" s="145" t="s">
        <v>79</v>
      </c>
    </row>
    <row r="89" spans="1:2" ht="13.5" customHeight="1" x14ac:dyDescent="0.25">
      <c r="A89" s="180" t="s">
        <v>149</v>
      </c>
      <c r="B89" s="145" t="s">
        <v>79</v>
      </c>
    </row>
    <row r="90" spans="1:2" ht="13.5" customHeight="1" x14ac:dyDescent="0.25">
      <c r="A90" s="180" t="s">
        <v>150</v>
      </c>
      <c r="B90" s="145" t="s">
        <v>1287</v>
      </c>
    </row>
    <row r="91" spans="1:2" ht="13.5" customHeight="1" x14ac:dyDescent="0.25">
      <c r="A91" s="180" t="s">
        <v>151</v>
      </c>
      <c r="B91" s="145" t="s">
        <v>1288</v>
      </c>
    </row>
    <row r="92" spans="1:2" ht="13.5" customHeight="1" x14ac:dyDescent="0.25">
      <c r="A92" s="180" t="s">
        <v>1289</v>
      </c>
      <c r="B92" s="145" t="s">
        <v>1290</v>
      </c>
    </row>
    <row r="93" spans="1:2" ht="13.5" customHeight="1" x14ac:dyDescent="0.25">
      <c r="A93" s="180" t="s">
        <v>1291</v>
      </c>
      <c r="B93" s="145" t="s">
        <v>1290</v>
      </c>
    </row>
    <row r="94" spans="1:2" ht="13.5" customHeight="1" x14ac:dyDescent="0.25">
      <c r="A94" s="180" t="s">
        <v>1292</v>
      </c>
      <c r="B94" s="145" t="s">
        <v>1290</v>
      </c>
    </row>
    <row r="95" spans="1:2" ht="13.5" customHeight="1" x14ac:dyDescent="0.25">
      <c r="A95" s="180" t="s">
        <v>1293</v>
      </c>
      <c r="B95" s="145" t="s">
        <v>1290</v>
      </c>
    </row>
    <row r="96" spans="1:2" ht="13.5" customHeight="1" x14ac:dyDescent="0.25">
      <c r="A96" s="180" t="s">
        <v>1294</v>
      </c>
      <c r="B96" s="145" t="s">
        <v>1290</v>
      </c>
    </row>
    <row r="97" spans="1:2" ht="13.5" customHeight="1" x14ac:dyDescent="0.25">
      <c r="A97" s="180" t="s">
        <v>1295</v>
      </c>
      <c r="B97" s="145" t="s">
        <v>1290</v>
      </c>
    </row>
    <row r="98" spans="1:2" ht="13.5" customHeight="1" x14ac:dyDescent="0.25">
      <c r="A98" s="180" t="s">
        <v>1296</v>
      </c>
      <c r="B98" s="145" t="s">
        <v>1266</v>
      </c>
    </row>
    <row r="99" spans="1:2" ht="13.5" customHeight="1" x14ac:dyDescent="0.25">
      <c r="A99" s="180" t="s">
        <v>1297</v>
      </c>
      <c r="B99" s="145" t="s">
        <v>1290</v>
      </c>
    </row>
    <row r="100" spans="1:2" ht="13.5" customHeight="1" x14ac:dyDescent="0.25">
      <c r="A100" s="180" t="s">
        <v>1298</v>
      </c>
      <c r="B100" s="145" t="s">
        <v>1254</v>
      </c>
    </row>
    <row r="101" spans="1:2" ht="13.5" customHeight="1" x14ac:dyDescent="0.25">
      <c r="A101" s="180" t="s">
        <v>1299</v>
      </c>
      <c r="B101" s="145" t="s">
        <v>1300</v>
      </c>
    </row>
    <row r="102" spans="1:2" ht="13.5" customHeight="1" x14ac:dyDescent="0.25">
      <c r="A102" s="180" t="s">
        <v>1301</v>
      </c>
      <c r="B102" s="145" t="s">
        <v>1302</v>
      </c>
    </row>
    <row r="103" spans="1:2" ht="13.5" customHeight="1" x14ac:dyDescent="0.25">
      <c r="A103" s="180" t="s">
        <v>1303</v>
      </c>
      <c r="B103" s="145" t="s">
        <v>1304</v>
      </c>
    </row>
    <row r="104" spans="1:2" ht="13.5" customHeight="1" x14ac:dyDescent="0.25">
      <c r="A104" s="180" t="s">
        <v>1305</v>
      </c>
      <c r="B104" s="145" t="s">
        <v>81</v>
      </c>
    </row>
    <row r="105" spans="1:2" ht="13.5" customHeight="1" x14ac:dyDescent="0.25">
      <c r="A105" s="180" t="s">
        <v>1306</v>
      </c>
      <c r="B105" s="145" t="s">
        <v>78</v>
      </c>
    </row>
    <row r="106" spans="1:2" ht="13.5" customHeight="1" x14ac:dyDescent="0.25">
      <c r="A106" s="180" t="s">
        <v>1307</v>
      </c>
      <c r="B106" s="145" t="s">
        <v>79</v>
      </c>
    </row>
    <row r="107" spans="1:2" ht="13.5" customHeight="1" x14ac:dyDescent="0.25">
      <c r="A107" s="180" t="s">
        <v>1308</v>
      </c>
      <c r="B107" s="145" t="s">
        <v>79</v>
      </c>
    </row>
    <row r="108" spans="1:2" ht="13.5" customHeight="1" x14ac:dyDescent="0.25">
      <c r="A108" s="180" t="s">
        <v>1309</v>
      </c>
      <c r="B108" s="145" t="s">
        <v>79</v>
      </c>
    </row>
    <row r="109" spans="1:2" ht="13.5" customHeight="1" x14ac:dyDescent="0.25">
      <c r="A109" s="180" t="s">
        <v>1310</v>
      </c>
      <c r="B109" s="145" t="s">
        <v>79</v>
      </c>
    </row>
    <row r="110" spans="1:2" ht="13.5" customHeight="1" x14ac:dyDescent="0.25">
      <c r="A110" s="180" t="s">
        <v>1311</v>
      </c>
      <c r="B110" s="145" t="s">
        <v>1254</v>
      </c>
    </row>
    <row r="111" spans="1:2" ht="13.5" customHeight="1" x14ac:dyDescent="0.25">
      <c r="A111" s="180" t="s">
        <v>1312</v>
      </c>
      <c r="B111" s="145" t="s">
        <v>79</v>
      </c>
    </row>
    <row r="112" spans="1:2" ht="13.5" customHeight="1" x14ac:dyDescent="0.25">
      <c r="A112" s="180" t="s">
        <v>1313</v>
      </c>
      <c r="B112" s="145" t="s">
        <v>1254</v>
      </c>
    </row>
    <row r="113" spans="1:2" ht="13.5" customHeight="1" x14ac:dyDescent="0.25">
      <c r="A113" s="180" t="s">
        <v>1314</v>
      </c>
      <c r="B113" s="145" t="s">
        <v>1255</v>
      </c>
    </row>
    <row r="114" spans="1:2" ht="13.5" customHeight="1" x14ac:dyDescent="0.2">
      <c r="A114" s="144"/>
      <c r="B114" s="143"/>
    </row>
    <row r="115" spans="1:2" ht="13.5" customHeight="1" x14ac:dyDescent="0.2">
      <c r="A115" s="144"/>
    </row>
    <row r="116" spans="1:2" ht="13.5" customHeight="1" x14ac:dyDescent="0.2"/>
    <row r="117" spans="1:2" ht="13.5" customHeight="1" x14ac:dyDescent="0.2"/>
    <row r="118" spans="1:2" ht="13.5" customHeight="1" x14ac:dyDescent="0.2"/>
  </sheetData>
  <printOptions horizontalCentered="1" verticalCentered="1"/>
  <pageMargins left="0.19685039370078741" right="0.19685039370078741" top="0.19685039370078741" bottom="0.19685039370078741" header="0.31496062992125984" footer="0.31496062992125984"/>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5AD5-8BB8-4715-A9D0-5814091E60A0}">
  <sheetPr codeName="Sheet2"/>
  <dimension ref="A1:G493"/>
  <sheetViews>
    <sheetView topLeftCell="A60" workbookViewId="0">
      <selection activeCell="E71" sqref="E71"/>
    </sheetView>
  </sheetViews>
  <sheetFormatPr baseColWidth="10" defaultColWidth="11.42578125" defaultRowHeight="12.75" x14ac:dyDescent="0.2"/>
  <cols>
    <col min="3" max="3" width="31.28515625" customWidth="1"/>
    <col min="4" max="4" width="30.28515625" customWidth="1"/>
    <col min="7" max="7" width="24" bestFit="1" customWidth="1"/>
  </cols>
  <sheetData>
    <row r="1" spans="1:7" x14ac:dyDescent="0.2">
      <c r="A1" s="282" t="s">
        <v>271</v>
      </c>
      <c r="B1" s="284" t="s">
        <v>272</v>
      </c>
      <c r="C1" s="284" t="s">
        <v>273</v>
      </c>
    </row>
    <row r="2" spans="1:7" ht="13.5" thickBot="1" x14ac:dyDescent="0.25">
      <c r="A2" s="283"/>
      <c r="B2" s="285"/>
      <c r="C2" s="285"/>
    </row>
    <row r="3" spans="1:7" ht="13.5" thickBot="1" x14ac:dyDescent="0.25">
      <c r="A3" s="279" t="s">
        <v>274</v>
      </c>
      <c r="B3" s="279" t="s">
        <v>274</v>
      </c>
      <c r="C3" s="62" t="s">
        <v>275</v>
      </c>
      <c r="D3" t="str">
        <f>C3</f>
        <v>Carmen</v>
      </c>
      <c r="G3" t="s">
        <v>275</v>
      </c>
    </row>
    <row r="4" spans="1:7" ht="13.5" thickBot="1" x14ac:dyDescent="0.25">
      <c r="A4" s="280"/>
      <c r="B4" s="280"/>
      <c r="C4" s="62" t="s">
        <v>276</v>
      </c>
      <c r="D4" t="str">
        <f t="shared" ref="D4:D67" si="0">C4</f>
        <v>Merced</v>
      </c>
      <c r="G4" t="s">
        <v>276</v>
      </c>
    </row>
    <row r="5" spans="1:7" ht="13.5" thickBot="1" x14ac:dyDescent="0.25">
      <c r="A5" s="280"/>
      <c r="B5" s="280"/>
      <c r="C5" s="62" t="s">
        <v>277</v>
      </c>
      <c r="D5" t="str">
        <f t="shared" si="0"/>
        <v>Hospital</v>
      </c>
      <c r="G5" t="s">
        <v>277</v>
      </c>
    </row>
    <row r="6" spans="1:7" ht="13.5" thickBot="1" x14ac:dyDescent="0.25">
      <c r="A6" s="280"/>
      <c r="B6" s="280"/>
      <c r="C6" s="62" t="s">
        <v>278</v>
      </c>
      <c r="D6" t="str">
        <f t="shared" si="0"/>
        <v>Catedral</v>
      </c>
      <c r="G6" t="s">
        <v>278</v>
      </c>
    </row>
    <row r="7" spans="1:7" ht="13.5" thickBot="1" x14ac:dyDescent="0.25">
      <c r="A7" s="280"/>
      <c r="B7" s="280"/>
      <c r="C7" s="62" t="s">
        <v>279</v>
      </c>
      <c r="D7" t="str">
        <f t="shared" si="0"/>
        <v>Zapote</v>
      </c>
      <c r="G7" t="s">
        <v>279</v>
      </c>
    </row>
    <row r="8" spans="1:7" ht="13.5" thickBot="1" x14ac:dyDescent="0.25">
      <c r="A8" s="280"/>
      <c r="B8" s="280"/>
      <c r="C8" s="62" t="s">
        <v>280</v>
      </c>
      <c r="D8" t="str">
        <f t="shared" si="0"/>
        <v>San Francisco de Dos Ríos</v>
      </c>
      <c r="G8" t="s">
        <v>280</v>
      </c>
    </row>
    <row r="9" spans="1:7" ht="13.5" thickBot="1" x14ac:dyDescent="0.25">
      <c r="A9" s="280"/>
      <c r="B9" s="280"/>
      <c r="C9" s="62" t="s">
        <v>281</v>
      </c>
      <c r="D9" t="str">
        <f t="shared" si="0"/>
        <v>Uruca</v>
      </c>
      <c r="G9" t="s">
        <v>281</v>
      </c>
    </row>
    <row r="10" spans="1:7" ht="13.5" thickBot="1" x14ac:dyDescent="0.25">
      <c r="A10" s="280"/>
      <c r="B10" s="280"/>
      <c r="C10" s="62" t="s">
        <v>282</v>
      </c>
      <c r="D10" t="str">
        <f t="shared" si="0"/>
        <v>Mata Redonda</v>
      </c>
      <c r="G10" t="s">
        <v>282</v>
      </c>
    </row>
    <row r="11" spans="1:7" ht="13.5" thickBot="1" x14ac:dyDescent="0.25">
      <c r="A11" s="280"/>
      <c r="B11" s="280"/>
      <c r="C11" s="62" t="s">
        <v>283</v>
      </c>
      <c r="D11" t="str">
        <f t="shared" si="0"/>
        <v>Pavas</v>
      </c>
      <c r="G11" t="s">
        <v>283</v>
      </c>
    </row>
    <row r="12" spans="1:7" ht="13.5" thickBot="1" x14ac:dyDescent="0.25">
      <c r="A12" s="280"/>
      <c r="B12" s="280"/>
      <c r="C12" s="62" t="s">
        <v>284</v>
      </c>
      <c r="D12" t="str">
        <f t="shared" si="0"/>
        <v>Hatillo</v>
      </c>
      <c r="G12" t="s">
        <v>284</v>
      </c>
    </row>
    <row r="13" spans="1:7" ht="13.5" thickBot="1" x14ac:dyDescent="0.25">
      <c r="A13" s="280"/>
      <c r="B13" s="281"/>
      <c r="C13" s="62" t="s">
        <v>285</v>
      </c>
      <c r="D13" t="str">
        <f t="shared" si="0"/>
        <v>San Sebastián</v>
      </c>
      <c r="G13" t="s">
        <v>285</v>
      </c>
    </row>
    <row r="14" spans="1:7" ht="13.5" thickBot="1" x14ac:dyDescent="0.25">
      <c r="A14" s="280"/>
      <c r="B14" s="279" t="s">
        <v>286</v>
      </c>
      <c r="C14" s="62" t="s">
        <v>287</v>
      </c>
      <c r="D14" t="str">
        <f t="shared" si="0"/>
        <v>Escazú</v>
      </c>
      <c r="G14" t="s">
        <v>287</v>
      </c>
    </row>
    <row r="15" spans="1:7" ht="13.5" thickBot="1" x14ac:dyDescent="0.25">
      <c r="A15" s="280"/>
      <c r="B15" s="280"/>
      <c r="C15" s="62" t="s">
        <v>288</v>
      </c>
      <c r="D15" t="str">
        <f t="shared" si="0"/>
        <v>San Antonio</v>
      </c>
      <c r="G15" t="s">
        <v>288</v>
      </c>
    </row>
    <row r="16" spans="1:7" ht="13.5" thickBot="1" x14ac:dyDescent="0.25">
      <c r="A16" s="280"/>
      <c r="B16" s="281"/>
      <c r="C16" s="62" t="s">
        <v>289</v>
      </c>
      <c r="D16" t="str">
        <f t="shared" si="0"/>
        <v>San Rafael</v>
      </c>
      <c r="G16" t="s">
        <v>289</v>
      </c>
    </row>
    <row r="17" spans="1:7" ht="13.5" thickBot="1" x14ac:dyDescent="0.25">
      <c r="A17" s="280"/>
      <c r="B17" s="279" t="s">
        <v>290</v>
      </c>
      <c r="C17" s="62" t="s">
        <v>291</v>
      </c>
      <c r="D17" t="str">
        <f t="shared" si="0"/>
        <v>Desamparados</v>
      </c>
      <c r="G17" t="s">
        <v>291</v>
      </c>
    </row>
    <row r="18" spans="1:7" ht="13.5" thickBot="1" x14ac:dyDescent="0.25">
      <c r="A18" s="280"/>
      <c r="B18" s="280"/>
      <c r="C18" s="62" t="s">
        <v>292</v>
      </c>
      <c r="D18" t="str">
        <f t="shared" si="0"/>
        <v>San Miguel</v>
      </c>
      <c r="G18" t="s">
        <v>292</v>
      </c>
    </row>
    <row r="19" spans="1:7" ht="13.5" thickBot="1" x14ac:dyDescent="0.25">
      <c r="A19" s="280"/>
      <c r="B19" s="280"/>
      <c r="C19" s="62" t="s">
        <v>293</v>
      </c>
      <c r="D19" t="str">
        <f t="shared" si="0"/>
        <v>San Juan de Dios</v>
      </c>
      <c r="G19" t="s">
        <v>293</v>
      </c>
    </row>
    <row r="20" spans="1:7" ht="13.5" thickBot="1" x14ac:dyDescent="0.25">
      <c r="A20" s="280"/>
      <c r="B20" s="280"/>
      <c r="C20" s="62" t="s">
        <v>294</v>
      </c>
      <c r="D20" t="str">
        <f t="shared" si="0"/>
        <v>San Rafael Arriba</v>
      </c>
      <c r="G20" t="s">
        <v>294</v>
      </c>
    </row>
    <row r="21" spans="1:7" ht="13.5" thickBot="1" x14ac:dyDescent="0.25">
      <c r="A21" s="280"/>
      <c r="B21" s="280"/>
      <c r="C21" s="62" t="s">
        <v>288</v>
      </c>
      <c r="D21" t="str">
        <f t="shared" si="0"/>
        <v>San Antonio</v>
      </c>
      <c r="G21" t="s">
        <v>288</v>
      </c>
    </row>
    <row r="22" spans="1:7" ht="13.5" thickBot="1" x14ac:dyDescent="0.25">
      <c r="A22" s="280"/>
      <c r="B22" s="280"/>
      <c r="C22" s="62" t="s">
        <v>295</v>
      </c>
      <c r="D22" t="str">
        <f t="shared" si="0"/>
        <v>Frailes</v>
      </c>
      <c r="G22" t="s">
        <v>295</v>
      </c>
    </row>
    <row r="23" spans="1:7" ht="13.5" thickBot="1" x14ac:dyDescent="0.25">
      <c r="A23" s="280"/>
      <c r="B23" s="280"/>
      <c r="C23" s="62" t="s">
        <v>296</v>
      </c>
      <c r="D23" t="str">
        <f t="shared" si="0"/>
        <v>Patarrá</v>
      </c>
      <c r="G23" t="s">
        <v>296</v>
      </c>
    </row>
    <row r="24" spans="1:7" ht="13.5" thickBot="1" x14ac:dyDescent="0.25">
      <c r="A24" s="280"/>
      <c r="B24" s="280"/>
      <c r="C24" s="62" t="s">
        <v>297</v>
      </c>
      <c r="D24" t="str">
        <f t="shared" si="0"/>
        <v>San Cristóbal</v>
      </c>
      <c r="G24" t="s">
        <v>297</v>
      </c>
    </row>
    <row r="25" spans="1:7" ht="13.5" thickBot="1" x14ac:dyDescent="0.25">
      <c r="A25" s="280"/>
      <c r="B25" s="280"/>
      <c r="C25" s="62" t="s">
        <v>298</v>
      </c>
      <c r="D25" t="str">
        <f t="shared" si="0"/>
        <v>Rosario</v>
      </c>
      <c r="G25" t="s">
        <v>298</v>
      </c>
    </row>
    <row r="26" spans="1:7" ht="13.5" thickBot="1" x14ac:dyDescent="0.25">
      <c r="A26" s="280"/>
      <c r="B26" s="280"/>
      <c r="C26" s="62" t="s">
        <v>299</v>
      </c>
      <c r="D26" t="str">
        <f t="shared" si="0"/>
        <v>Damas</v>
      </c>
      <c r="G26" t="s">
        <v>299</v>
      </c>
    </row>
    <row r="27" spans="1:7" ht="13.5" thickBot="1" x14ac:dyDescent="0.25">
      <c r="A27" s="280"/>
      <c r="B27" s="280"/>
      <c r="C27" s="62" t="s">
        <v>300</v>
      </c>
      <c r="D27" t="str">
        <f t="shared" si="0"/>
        <v>San Rafael Abajo</v>
      </c>
      <c r="G27" t="s">
        <v>300</v>
      </c>
    </row>
    <row r="28" spans="1:7" ht="13.5" thickBot="1" x14ac:dyDescent="0.25">
      <c r="A28" s="280"/>
      <c r="B28" s="280"/>
      <c r="C28" s="62" t="s">
        <v>301</v>
      </c>
      <c r="D28" t="str">
        <f t="shared" si="0"/>
        <v>Gravilias</v>
      </c>
      <c r="G28" t="s">
        <v>301</v>
      </c>
    </row>
    <row r="29" spans="1:7" ht="13.5" thickBot="1" x14ac:dyDescent="0.25">
      <c r="A29" s="280"/>
      <c r="B29" s="281"/>
      <c r="C29" s="62" t="s">
        <v>302</v>
      </c>
      <c r="D29" t="str">
        <f t="shared" si="0"/>
        <v>Los Guido</v>
      </c>
      <c r="G29" t="s">
        <v>302</v>
      </c>
    </row>
    <row r="30" spans="1:7" ht="13.5" thickBot="1" x14ac:dyDescent="0.25">
      <c r="A30" s="280"/>
      <c r="B30" s="279" t="s">
        <v>303</v>
      </c>
      <c r="C30" s="62" t="s">
        <v>304</v>
      </c>
      <c r="D30" t="str">
        <f t="shared" si="0"/>
        <v>Santiago</v>
      </c>
      <c r="G30" t="s">
        <v>304</v>
      </c>
    </row>
    <row r="31" spans="1:7" ht="13.5" thickBot="1" x14ac:dyDescent="0.25">
      <c r="A31" s="280"/>
      <c r="B31" s="280"/>
      <c r="C31" s="62" t="s">
        <v>305</v>
      </c>
      <c r="D31" t="str">
        <f t="shared" si="0"/>
        <v>Mercedes Sur</v>
      </c>
      <c r="G31" t="s">
        <v>305</v>
      </c>
    </row>
    <row r="32" spans="1:7" ht="13.5" thickBot="1" x14ac:dyDescent="0.25">
      <c r="A32" s="280"/>
      <c r="B32" s="280"/>
      <c r="C32" s="62" t="s">
        <v>306</v>
      </c>
      <c r="D32" t="str">
        <f t="shared" si="0"/>
        <v>Barbacoas</v>
      </c>
      <c r="G32" t="s">
        <v>306</v>
      </c>
    </row>
    <row r="33" spans="1:7" ht="13.5" thickBot="1" x14ac:dyDescent="0.25">
      <c r="A33" s="280"/>
      <c r="B33" s="280"/>
      <c r="C33" s="62" t="s">
        <v>307</v>
      </c>
      <c r="D33" t="str">
        <f t="shared" si="0"/>
        <v>Grifo Alto</v>
      </c>
      <c r="G33" t="s">
        <v>307</v>
      </c>
    </row>
    <row r="34" spans="1:7" ht="13.5" thickBot="1" x14ac:dyDescent="0.25">
      <c r="A34" s="280"/>
      <c r="B34" s="280"/>
      <c r="C34" s="62" t="s">
        <v>289</v>
      </c>
      <c r="D34" t="str">
        <f t="shared" si="0"/>
        <v>San Rafael</v>
      </c>
      <c r="G34" t="s">
        <v>289</v>
      </c>
    </row>
    <row r="35" spans="1:7" ht="13.5" thickBot="1" x14ac:dyDescent="0.25">
      <c r="A35" s="280"/>
      <c r="B35" s="280"/>
      <c r="C35" s="62" t="s">
        <v>308</v>
      </c>
      <c r="D35" t="str">
        <f t="shared" si="0"/>
        <v>Candelarita</v>
      </c>
      <c r="G35" t="s">
        <v>308</v>
      </c>
    </row>
    <row r="36" spans="1:7" ht="13.5" thickBot="1" x14ac:dyDescent="0.25">
      <c r="A36" s="280"/>
      <c r="B36" s="280"/>
      <c r="C36" s="62" t="s">
        <v>309</v>
      </c>
      <c r="D36" t="str">
        <f t="shared" si="0"/>
        <v>Desamparaditos</v>
      </c>
      <c r="G36" t="s">
        <v>309</v>
      </c>
    </row>
    <row r="37" spans="1:7" ht="13.5" thickBot="1" x14ac:dyDescent="0.25">
      <c r="A37" s="280"/>
      <c r="B37" s="280"/>
      <c r="C37" s="62" t="s">
        <v>288</v>
      </c>
      <c r="D37" t="str">
        <f t="shared" si="0"/>
        <v>San Antonio</v>
      </c>
      <c r="G37" t="s">
        <v>288</v>
      </c>
    </row>
    <row r="38" spans="1:7" ht="13.5" thickBot="1" x14ac:dyDescent="0.25">
      <c r="A38" s="280"/>
      <c r="B38" s="281"/>
      <c r="C38" s="62" t="s">
        <v>310</v>
      </c>
      <c r="D38" t="str">
        <f t="shared" si="0"/>
        <v>Chires</v>
      </c>
      <c r="G38" t="s">
        <v>310</v>
      </c>
    </row>
    <row r="39" spans="1:7" ht="13.5" thickBot="1" x14ac:dyDescent="0.25">
      <c r="A39" s="280"/>
      <c r="B39" s="279" t="s">
        <v>311</v>
      </c>
      <c r="C39" s="62" t="s">
        <v>312</v>
      </c>
      <c r="D39" t="str">
        <f t="shared" si="0"/>
        <v>San Marcos</v>
      </c>
      <c r="G39" t="s">
        <v>312</v>
      </c>
    </row>
    <row r="40" spans="1:7" ht="13.5" thickBot="1" x14ac:dyDescent="0.25">
      <c r="A40" s="280"/>
      <c r="B40" s="280"/>
      <c r="C40" s="62" t="s">
        <v>313</v>
      </c>
      <c r="D40" t="str">
        <f t="shared" si="0"/>
        <v>San Lorenzo</v>
      </c>
      <c r="G40" t="s">
        <v>313</v>
      </c>
    </row>
    <row r="41" spans="1:7" ht="13.5" thickBot="1" x14ac:dyDescent="0.25">
      <c r="A41" s="280"/>
      <c r="B41" s="281"/>
      <c r="C41" s="62" t="s">
        <v>314</v>
      </c>
      <c r="D41" t="str">
        <f t="shared" si="0"/>
        <v>San Carlos</v>
      </c>
      <c r="G41" t="s">
        <v>314</v>
      </c>
    </row>
    <row r="42" spans="1:7" ht="13.5" thickBot="1" x14ac:dyDescent="0.25">
      <c r="A42" s="280"/>
      <c r="B42" s="279" t="s">
        <v>315</v>
      </c>
      <c r="C42" s="62" t="s">
        <v>316</v>
      </c>
      <c r="D42" t="str">
        <f t="shared" si="0"/>
        <v>Aserrí</v>
      </c>
      <c r="G42" t="s">
        <v>316</v>
      </c>
    </row>
    <row r="43" spans="1:7" ht="13.5" thickBot="1" x14ac:dyDescent="0.25">
      <c r="A43" s="280"/>
      <c r="B43" s="280"/>
      <c r="C43" s="62" t="s">
        <v>317</v>
      </c>
      <c r="D43" t="str">
        <f t="shared" si="0"/>
        <v>Tarbaca</v>
      </c>
      <c r="G43" t="s">
        <v>317</v>
      </c>
    </row>
    <row r="44" spans="1:7" ht="13.5" thickBot="1" x14ac:dyDescent="0.25">
      <c r="A44" s="280"/>
      <c r="B44" s="280"/>
      <c r="C44" s="62" t="s">
        <v>318</v>
      </c>
      <c r="D44" t="str">
        <f t="shared" si="0"/>
        <v>Vuelta de Jorco</v>
      </c>
      <c r="G44" t="s">
        <v>318</v>
      </c>
    </row>
    <row r="45" spans="1:7" ht="13.5" thickBot="1" x14ac:dyDescent="0.25">
      <c r="A45" s="280"/>
      <c r="B45" s="280"/>
      <c r="C45" s="62" t="s">
        <v>319</v>
      </c>
      <c r="D45" t="str">
        <f t="shared" si="0"/>
        <v>San Gabriel</v>
      </c>
      <c r="G45" t="s">
        <v>319</v>
      </c>
    </row>
    <row r="46" spans="1:7" ht="13.5" thickBot="1" x14ac:dyDescent="0.25">
      <c r="A46" s="280"/>
      <c r="B46" s="280"/>
      <c r="C46" s="62" t="s">
        <v>320</v>
      </c>
      <c r="D46" t="str">
        <f t="shared" si="0"/>
        <v>Legua</v>
      </c>
      <c r="G46" t="s">
        <v>320</v>
      </c>
    </row>
    <row r="47" spans="1:7" ht="13.5" thickBot="1" x14ac:dyDescent="0.25">
      <c r="A47" s="280"/>
      <c r="B47" s="280"/>
      <c r="C47" s="62" t="s">
        <v>321</v>
      </c>
      <c r="D47" t="str">
        <f t="shared" si="0"/>
        <v>Monterrey</v>
      </c>
      <c r="G47" t="s">
        <v>321</v>
      </c>
    </row>
    <row r="48" spans="1:7" ht="13.5" thickBot="1" x14ac:dyDescent="0.25">
      <c r="A48" s="280"/>
      <c r="B48" s="281"/>
      <c r="C48" s="62" t="s">
        <v>322</v>
      </c>
      <c r="D48" t="str">
        <f t="shared" si="0"/>
        <v>Salitrillos</v>
      </c>
      <c r="G48" t="s">
        <v>322</v>
      </c>
    </row>
    <row r="49" spans="1:7" ht="13.5" thickBot="1" x14ac:dyDescent="0.25">
      <c r="A49" s="280"/>
      <c r="B49" s="279" t="s">
        <v>323</v>
      </c>
      <c r="C49" s="62" t="s">
        <v>324</v>
      </c>
      <c r="D49" t="str">
        <f t="shared" si="0"/>
        <v>Colón</v>
      </c>
      <c r="G49" t="s">
        <v>324</v>
      </c>
    </row>
    <row r="50" spans="1:7" ht="13.5" thickBot="1" x14ac:dyDescent="0.25">
      <c r="A50" s="280"/>
      <c r="B50" s="280"/>
      <c r="C50" s="62" t="s">
        <v>325</v>
      </c>
      <c r="D50" t="str">
        <f t="shared" si="0"/>
        <v>Guayabo</v>
      </c>
      <c r="G50" t="s">
        <v>325</v>
      </c>
    </row>
    <row r="51" spans="1:7" ht="13.5" thickBot="1" x14ac:dyDescent="0.25">
      <c r="A51" s="280"/>
      <c r="B51" s="280"/>
      <c r="C51" s="62" t="s">
        <v>326</v>
      </c>
      <c r="D51" t="str">
        <f t="shared" si="0"/>
        <v>Tabarcia</v>
      </c>
      <c r="G51" t="s">
        <v>326</v>
      </c>
    </row>
    <row r="52" spans="1:7" ht="13.5" thickBot="1" x14ac:dyDescent="0.25">
      <c r="A52" s="280"/>
      <c r="B52" s="280"/>
      <c r="C52" s="62" t="s">
        <v>327</v>
      </c>
      <c r="D52" t="str">
        <f t="shared" si="0"/>
        <v>Piedras Negras</v>
      </c>
      <c r="G52" t="s">
        <v>327</v>
      </c>
    </row>
    <row r="53" spans="1:7" ht="13.5" thickBot="1" x14ac:dyDescent="0.25">
      <c r="A53" s="280"/>
      <c r="B53" s="280"/>
      <c r="C53" s="62" t="s">
        <v>328</v>
      </c>
      <c r="D53" t="str">
        <f t="shared" si="0"/>
        <v>Picagres</v>
      </c>
      <c r="G53" t="s">
        <v>328</v>
      </c>
    </row>
    <row r="54" spans="1:7" ht="13.5" thickBot="1" x14ac:dyDescent="0.25">
      <c r="A54" s="280"/>
      <c r="B54" s="280"/>
      <c r="C54" s="62" t="s">
        <v>329</v>
      </c>
      <c r="D54" t="str">
        <f t="shared" si="0"/>
        <v>Jaris</v>
      </c>
      <c r="G54" t="s">
        <v>329</v>
      </c>
    </row>
    <row r="55" spans="1:7" ht="13.5" thickBot="1" x14ac:dyDescent="0.25">
      <c r="A55" s="280"/>
      <c r="B55" s="281"/>
      <c r="C55" s="62" t="s">
        <v>330</v>
      </c>
      <c r="D55" t="str">
        <f t="shared" si="0"/>
        <v>Quitirrisí</v>
      </c>
      <c r="G55" t="s">
        <v>330</v>
      </c>
    </row>
    <row r="56" spans="1:7" ht="13.5" thickBot="1" x14ac:dyDescent="0.25">
      <c r="A56" s="280"/>
      <c r="B56" s="279" t="s">
        <v>331</v>
      </c>
      <c r="C56" s="62" t="s">
        <v>332</v>
      </c>
      <c r="D56" t="str">
        <f t="shared" si="0"/>
        <v>Guadalupe</v>
      </c>
      <c r="G56" t="s">
        <v>332</v>
      </c>
    </row>
    <row r="57" spans="1:7" ht="13.5" thickBot="1" x14ac:dyDescent="0.25">
      <c r="A57" s="280"/>
      <c r="B57" s="280"/>
      <c r="C57" s="62" t="s">
        <v>333</v>
      </c>
      <c r="D57" t="str">
        <f t="shared" si="0"/>
        <v>San Francisco</v>
      </c>
      <c r="G57" t="s">
        <v>333</v>
      </c>
    </row>
    <row r="58" spans="1:7" ht="13.5" thickBot="1" x14ac:dyDescent="0.25">
      <c r="A58" s="280"/>
      <c r="B58" s="280"/>
      <c r="C58" s="62" t="s">
        <v>334</v>
      </c>
      <c r="D58" t="str">
        <f t="shared" si="0"/>
        <v>Calle Blancos</v>
      </c>
      <c r="G58" t="s">
        <v>334</v>
      </c>
    </row>
    <row r="59" spans="1:7" ht="13.5" thickBot="1" x14ac:dyDescent="0.25">
      <c r="A59" s="280"/>
      <c r="B59" s="280"/>
      <c r="C59" s="62" t="s">
        <v>335</v>
      </c>
      <c r="D59" t="str">
        <f t="shared" si="0"/>
        <v>Mata de Plátano</v>
      </c>
      <c r="G59" t="s">
        <v>335</v>
      </c>
    </row>
    <row r="60" spans="1:7" ht="13.5" thickBot="1" x14ac:dyDescent="0.25">
      <c r="A60" s="280"/>
      <c r="B60" s="280"/>
      <c r="C60" s="62" t="s">
        <v>336</v>
      </c>
      <c r="D60" t="str">
        <f t="shared" si="0"/>
        <v>Ipís</v>
      </c>
      <c r="G60" t="s">
        <v>336</v>
      </c>
    </row>
    <row r="61" spans="1:7" ht="13.5" thickBot="1" x14ac:dyDescent="0.25">
      <c r="A61" s="280"/>
      <c r="B61" s="280"/>
      <c r="C61" s="62" t="s">
        <v>337</v>
      </c>
      <c r="D61" t="str">
        <f t="shared" si="0"/>
        <v>Rancho Redondo</v>
      </c>
      <c r="G61" t="s">
        <v>337</v>
      </c>
    </row>
    <row r="62" spans="1:7" ht="13.5" thickBot="1" x14ac:dyDescent="0.25">
      <c r="A62" s="280"/>
      <c r="B62" s="281"/>
      <c r="C62" s="62" t="s">
        <v>338</v>
      </c>
      <c r="D62" t="str">
        <f t="shared" si="0"/>
        <v>Purral</v>
      </c>
      <c r="G62" t="s">
        <v>338</v>
      </c>
    </row>
    <row r="63" spans="1:7" ht="13.5" thickBot="1" x14ac:dyDescent="0.25">
      <c r="A63" s="280"/>
      <c r="B63" s="279" t="s">
        <v>339</v>
      </c>
      <c r="C63" s="62" t="s">
        <v>340</v>
      </c>
      <c r="D63" t="str">
        <f t="shared" si="0"/>
        <v>Santa Ana</v>
      </c>
      <c r="G63" t="s">
        <v>340</v>
      </c>
    </row>
    <row r="64" spans="1:7" ht="13.5" thickBot="1" x14ac:dyDescent="0.25">
      <c r="A64" s="280"/>
      <c r="B64" s="280"/>
      <c r="C64" s="62" t="s">
        <v>341</v>
      </c>
      <c r="D64" t="str">
        <f t="shared" si="0"/>
        <v>Salitral</v>
      </c>
      <c r="G64" t="s">
        <v>341</v>
      </c>
    </row>
    <row r="65" spans="1:7" ht="13.5" thickBot="1" x14ac:dyDescent="0.25">
      <c r="A65" s="280"/>
      <c r="B65" s="280"/>
      <c r="C65" s="62" t="s">
        <v>342</v>
      </c>
      <c r="D65" t="str">
        <f t="shared" si="0"/>
        <v>Pozos</v>
      </c>
      <c r="G65" t="s">
        <v>342</v>
      </c>
    </row>
    <row r="66" spans="1:7" ht="13.5" thickBot="1" x14ac:dyDescent="0.25">
      <c r="A66" s="280"/>
      <c r="B66" s="280"/>
      <c r="C66" s="62" t="s">
        <v>281</v>
      </c>
      <c r="D66" t="str">
        <f t="shared" si="0"/>
        <v>Uruca</v>
      </c>
      <c r="G66" t="s">
        <v>281</v>
      </c>
    </row>
    <row r="67" spans="1:7" ht="13.5" thickBot="1" x14ac:dyDescent="0.25">
      <c r="A67" s="280"/>
      <c r="B67" s="280"/>
      <c r="C67" s="62" t="s">
        <v>343</v>
      </c>
      <c r="D67" t="str">
        <f t="shared" si="0"/>
        <v>Piedades</v>
      </c>
      <c r="G67" t="s">
        <v>343</v>
      </c>
    </row>
    <row r="68" spans="1:7" ht="13.5" thickBot="1" x14ac:dyDescent="0.25">
      <c r="A68" s="280"/>
      <c r="B68" s="281"/>
      <c r="C68" s="62" t="s">
        <v>344</v>
      </c>
      <c r="D68" t="str">
        <f t="shared" ref="D68:D131" si="1">C68</f>
        <v>Brasil</v>
      </c>
      <c r="G68" t="s">
        <v>344</v>
      </c>
    </row>
    <row r="69" spans="1:7" ht="13.5" thickBot="1" x14ac:dyDescent="0.25">
      <c r="A69" s="280"/>
      <c r="B69" s="279" t="s">
        <v>345</v>
      </c>
      <c r="C69" s="62" t="s">
        <v>346</v>
      </c>
      <c r="D69" t="str">
        <f t="shared" si="1"/>
        <v>Alajuelita</v>
      </c>
      <c r="G69" t="s">
        <v>346</v>
      </c>
    </row>
    <row r="70" spans="1:7" ht="13.5" thickBot="1" x14ac:dyDescent="0.25">
      <c r="A70" s="280"/>
      <c r="B70" s="280"/>
      <c r="C70" s="62" t="s">
        <v>347</v>
      </c>
      <c r="D70" t="str">
        <f t="shared" si="1"/>
        <v>San Josecito</v>
      </c>
      <c r="G70" t="s">
        <v>347</v>
      </c>
    </row>
    <row r="71" spans="1:7" ht="13.5" thickBot="1" x14ac:dyDescent="0.25">
      <c r="A71" s="280"/>
      <c r="B71" s="280"/>
      <c r="C71" s="62" t="s">
        <v>288</v>
      </c>
      <c r="D71" t="str">
        <f t="shared" si="1"/>
        <v>San Antonio</v>
      </c>
      <c r="G71" t="s">
        <v>288</v>
      </c>
    </row>
    <row r="72" spans="1:7" ht="13.5" thickBot="1" x14ac:dyDescent="0.25">
      <c r="A72" s="280"/>
      <c r="B72" s="280"/>
      <c r="C72" s="62" t="s">
        <v>348</v>
      </c>
      <c r="D72" t="str">
        <f t="shared" si="1"/>
        <v>Concepción</v>
      </c>
      <c r="G72" t="s">
        <v>348</v>
      </c>
    </row>
    <row r="73" spans="1:7" ht="13.5" thickBot="1" x14ac:dyDescent="0.25">
      <c r="A73" s="280"/>
      <c r="B73" s="281"/>
      <c r="C73" s="62" t="s">
        <v>349</v>
      </c>
      <c r="D73" t="str">
        <f t="shared" si="1"/>
        <v>San Felipe</v>
      </c>
      <c r="G73" t="s">
        <v>349</v>
      </c>
    </row>
    <row r="74" spans="1:7" ht="13.5" thickBot="1" x14ac:dyDescent="0.25">
      <c r="A74" s="280"/>
      <c r="B74" s="279" t="s">
        <v>350</v>
      </c>
      <c r="C74" s="62" t="s">
        <v>351</v>
      </c>
      <c r="D74" t="str">
        <f t="shared" si="1"/>
        <v>San Isidro</v>
      </c>
      <c r="G74" t="s">
        <v>351</v>
      </c>
    </row>
    <row r="75" spans="1:7" ht="13.5" thickBot="1" x14ac:dyDescent="0.25">
      <c r="A75" s="280"/>
      <c r="B75" s="280"/>
      <c r="C75" s="62" t="s">
        <v>289</v>
      </c>
      <c r="D75" t="str">
        <f t="shared" si="1"/>
        <v>San Rafael</v>
      </c>
      <c r="G75" t="s">
        <v>289</v>
      </c>
    </row>
    <row r="76" spans="1:7" ht="13.5" thickBot="1" x14ac:dyDescent="0.25">
      <c r="A76" s="280"/>
      <c r="B76" s="280"/>
      <c r="C76" s="62" t="s">
        <v>352</v>
      </c>
      <c r="D76" t="str">
        <f t="shared" si="1"/>
        <v>Dulce Nombre de Jesús</v>
      </c>
      <c r="G76" t="s">
        <v>352</v>
      </c>
    </row>
    <row r="77" spans="1:7" ht="13.5" thickBot="1" x14ac:dyDescent="0.25">
      <c r="A77" s="280"/>
      <c r="B77" s="280"/>
      <c r="C77" s="62" t="s">
        <v>353</v>
      </c>
      <c r="D77" t="str">
        <f t="shared" si="1"/>
        <v>Patalillo</v>
      </c>
      <c r="G77" t="s">
        <v>353</v>
      </c>
    </row>
    <row r="78" spans="1:7" ht="13.5" thickBot="1" x14ac:dyDescent="0.25">
      <c r="A78" s="280"/>
      <c r="B78" s="281"/>
      <c r="C78" s="62" t="s">
        <v>354</v>
      </c>
      <c r="D78" t="str">
        <f t="shared" si="1"/>
        <v>Cascajal</v>
      </c>
      <c r="G78" t="s">
        <v>354</v>
      </c>
    </row>
    <row r="79" spans="1:7" ht="13.5" thickBot="1" x14ac:dyDescent="0.25">
      <c r="A79" s="280"/>
      <c r="B79" s="279" t="s">
        <v>355</v>
      </c>
      <c r="C79" s="62" t="s">
        <v>356</v>
      </c>
      <c r="D79" t="str">
        <f t="shared" si="1"/>
        <v>San Ignacio</v>
      </c>
      <c r="G79" t="s">
        <v>356</v>
      </c>
    </row>
    <row r="80" spans="1:7" ht="13.5" thickBot="1" x14ac:dyDescent="0.25">
      <c r="A80" s="280"/>
      <c r="B80" s="280"/>
      <c r="C80" s="62" t="s">
        <v>357</v>
      </c>
      <c r="D80" t="str">
        <f t="shared" si="1"/>
        <v>Guaitil</v>
      </c>
      <c r="G80" t="s">
        <v>357</v>
      </c>
    </row>
    <row r="81" spans="1:7" ht="13.5" thickBot="1" x14ac:dyDescent="0.25">
      <c r="A81" s="280"/>
      <c r="B81" s="280"/>
      <c r="C81" s="62" t="s">
        <v>358</v>
      </c>
      <c r="D81" t="str">
        <f t="shared" si="1"/>
        <v>Palmichal</v>
      </c>
      <c r="G81" t="s">
        <v>358</v>
      </c>
    </row>
    <row r="82" spans="1:7" ht="13.5" thickBot="1" x14ac:dyDescent="0.25">
      <c r="A82" s="280"/>
      <c r="B82" s="280"/>
      <c r="C82" s="62" t="s">
        <v>359</v>
      </c>
      <c r="D82" t="str">
        <f t="shared" si="1"/>
        <v>Cangrejal</v>
      </c>
      <c r="G82" t="s">
        <v>359</v>
      </c>
    </row>
    <row r="83" spans="1:7" ht="13.5" thickBot="1" x14ac:dyDescent="0.25">
      <c r="A83" s="280"/>
      <c r="B83" s="281"/>
      <c r="C83" s="62" t="s">
        <v>360</v>
      </c>
      <c r="D83" t="str">
        <f t="shared" si="1"/>
        <v>Sabanillas</v>
      </c>
      <c r="G83" t="s">
        <v>360</v>
      </c>
    </row>
    <row r="84" spans="1:7" ht="13.5" thickBot="1" x14ac:dyDescent="0.25">
      <c r="A84" s="280"/>
      <c r="B84" s="279" t="s">
        <v>361</v>
      </c>
      <c r="C84" s="62" t="s">
        <v>362</v>
      </c>
      <c r="D84" t="str">
        <f t="shared" si="1"/>
        <v>San Juan</v>
      </c>
      <c r="G84" t="s">
        <v>362</v>
      </c>
    </row>
    <row r="85" spans="1:7" ht="13.5" thickBot="1" x14ac:dyDescent="0.25">
      <c r="A85" s="280"/>
      <c r="B85" s="280"/>
      <c r="C85" s="62" t="s">
        <v>363</v>
      </c>
      <c r="D85" t="str">
        <f t="shared" si="1"/>
        <v>Cinco Esquinas</v>
      </c>
      <c r="G85" t="s">
        <v>363</v>
      </c>
    </row>
    <row r="86" spans="1:7" ht="13.5" thickBot="1" x14ac:dyDescent="0.25">
      <c r="A86" s="280"/>
      <c r="B86" s="280"/>
      <c r="C86" s="62" t="s">
        <v>364</v>
      </c>
      <c r="D86" t="str">
        <f t="shared" si="1"/>
        <v>Anselmo Llorente</v>
      </c>
      <c r="G86" t="s">
        <v>364</v>
      </c>
    </row>
    <row r="87" spans="1:7" ht="13.5" thickBot="1" x14ac:dyDescent="0.25">
      <c r="A87" s="280"/>
      <c r="B87" s="280"/>
      <c r="C87" s="62" t="s">
        <v>365</v>
      </c>
      <c r="D87" t="str">
        <f t="shared" si="1"/>
        <v>León XIII</v>
      </c>
      <c r="G87" t="s">
        <v>365</v>
      </c>
    </row>
    <row r="88" spans="1:7" ht="13.5" thickBot="1" x14ac:dyDescent="0.25">
      <c r="A88" s="280"/>
      <c r="B88" s="281"/>
      <c r="C88" s="62" t="s">
        <v>366</v>
      </c>
      <c r="D88" t="str">
        <f t="shared" si="1"/>
        <v>Colima</v>
      </c>
      <c r="G88" t="s">
        <v>366</v>
      </c>
    </row>
    <row r="89" spans="1:7" ht="13.5" thickBot="1" x14ac:dyDescent="0.25">
      <c r="A89" s="280"/>
      <c r="B89" s="279" t="s">
        <v>367</v>
      </c>
      <c r="C89" s="62" t="s">
        <v>368</v>
      </c>
      <c r="D89" t="str">
        <f t="shared" si="1"/>
        <v>San Vicente</v>
      </c>
      <c r="G89" t="s">
        <v>368</v>
      </c>
    </row>
    <row r="90" spans="1:7" ht="13.5" thickBot="1" x14ac:dyDescent="0.25">
      <c r="A90" s="280"/>
      <c r="B90" s="280"/>
      <c r="C90" s="62" t="s">
        <v>369</v>
      </c>
      <c r="D90" t="str">
        <f t="shared" si="1"/>
        <v>San Jerónimo</v>
      </c>
      <c r="G90" t="s">
        <v>369</v>
      </c>
    </row>
    <row r="91" spans="1:7" ht="13.5" thickBot="1" x14ac:dyDescent="0.25">
      <c r="A91" s="280"/>
      <c r="B91" s="281"/>
      <c r="C91" s="62" t="s">
        <v>370</v>
      </c>
      <c r="D91" t="str">
        <f t="shared" si="1"/>
        <v>La Trinidad</v>
      </c>
      <c r="G91" t="s">
        <v>370</v>
      </c>
    </row>
    <row r="92" spans="1:7" ht="13.5" thickBot="1" x14ac:dyDescent="0.25">
      <c r="A92" s="280"/>
      <c r="B92" s="279" t="s">
        <v>371</v>
      </c>
      <c r="C92" s="62" t="s">
        <v>372</v>
      </c>
      <c r="D92" t="str">
        <f t="shared" si="1"/>
        <v>San Pedro</v>
      </c>
      <c r="G92" t="s">
        <v>372</v>
      </c>
    </row>
    <row r="93" spans="1:7" ht="13.5" thickBot="1" x14ac:dyDescent="0.25">
      <c r="A93" s="280"/>
      <c r="B93" s="280"/>
      <c r="C93" s="62" t="s">
        <v>373</v>
      </c>
      <c r="D93" t="str">
        <f t="shared" si="1"/>
        <v>Sabanilla</v>
      </c>
      <c r="G93" t="s">
        <v>373</v>
      </c>
    </row>
    <row r="94" spans="1:7" ht="13.5" thickBot="1" x14ac:dyDescent="0.25">
      <c r="A94" s="280"/>
      <c r="B94" s="280"/>
      <c r="C94" s="62" t="s">
        <v>374</v>
      </c>
      <c r="D94" t="str">
        <f t="shared" si="1"/>
        <v>Mercedes</v>
      </c>
      <c r="G94" t="s">
        <v>374</v>
      </c>
    </row>
    <row r="95" spans="1:7" ht="13.5" thickBot="1" x14ac:dyDescent="0.25">
      <c r="A95" s="280"/>
      <c r="B95" s="281"/>
      <c r="C95" s="62" t="s">
        <v>289</v>
      </c>
      <c r="D95" t="str">
        <f t="shared" si="1"/>
        <v>San Rafael</v>
      </c>
      <c r="G95" t="s">
        <v>289</v>
      </c>
    </row>
    <row r="96" spans="1:7" ht="13.5" thickBot="1" x14ac:dyDescent="0.25">
      <c r="A96" s="280"/>
      <c r="B96" s="279" t="s">
        <v>375</v>
      </c>
      <c r="C96" s="62" t="s">
        <v>376</v>
      </c>
      <c r="D96" t="str">
        <f t="shared" si="1"/>
        <v>San Pablo</v>
      </c>
      <c r="G96" t="s">
        <v>376</v>
      </c>
    </row>
    <row r="97" spans="1:7" ht="13.5" thickBot="1" x14ac:dyDescent="0.25">
      <c r="A97" s="280"/>
      <c r="B97" s="280"/>
      <c r="C97" s="62" t="s">
        <v>372</v>
      </c>
      <c r="D97" t="str">
        <f t="shared" si="1"/>
        <v>San Pedro</v>
      </c>
      <c r="G97" t="s">
        <v>372</v>
      </c>
    </row>
    <row r="98" spans="1:7" ht="13.5" thickBot="1" x14ac:dyDescent="0.25">
      <c r="A98" s="280"/>
      <c r="B98" s="280"/>
      <c r="C98" s="62" t="s">
        <v>377</v>
      </c>
      <c r="D98" t="str">
        <f t="shared" si="1"/>
        <v>San Juan de Mata</v>
      </c>
      <c r="G98" t="s">
        <v>377</v>
      </c>
    </row>
    <row r="99" spans="1:7" ht="13.5" thickBot="1" x14ac:dyDescent="0.25">
      <c r="A99" s="280"/>
      <c r="B99" s="280"/>
      <c r="C99" s="62" t="s">
        <v>378</v>
      </c>
      <c r="D99" t="str">
        <f t="shared" si="1"/>
        <v>San Luis</v>
      </c>
      <c r="G99" t="s">
        <v>378</v>
      </c>
    </row>
    <row r="100" spans="1:7" ht="13.5" thickBot="1" x14ac:dyDescent="0.25">
      <c r="A100" s="280"/>
      <c r="B100" s="281"/>
      <c r="C100" s="62" t="s">
        <v>379</v>
      </c>
      <c r="D100" t="str">
        <f t="shared" si="1"/>
        <v>Carara</v>
      </c>
      <c r="G100" t="s">
        <v>379</v>
      </c>
    </row>
    <row r="101" spans="1:7" ht="13.5" thickBot="1" x14ac:dyDescent="0.25">
      <c r="A101" s="280"/>
      <c r="B101" s="279" t="s">
        <v>380</v>
      </c>
      <c r="C101" s="62" t="s">
        <v>381</v>
      </c>
      <c r="D101" t="str">
        <f t="shared" si="1"/>
        <v>Santa María</v>
      </c>
      <c r="G101" t="s">
        <v>381</v>
      </c>
    </row>
    <row r="102" spans="1:7" ht="13.5" thickBot="1" x14ac:dyDescent="0.25">
      <c r="A102" s="280"/>
      <c r="B102" s="280"/>
      <c r="C102" s="62" t="s">
        <v>382</v>
      </c>
      <c r="D102" t="str">
        <f t="shared" si="1"/>
        <v>Jardín</v>
      </c>
      <c r="G102" t="s">
        <v>382</v>
      </c>
    </row>
    <row r="103" spans="1:7" ht="13.5" thickBot="1" x14ac:dyDescent="0.25">
      <c r="A103" s="280"/>
      <c r="B103" s="281"/>
      <c r="C103" s="62" t="s">
        <v>383</v>
      </c>
      <c r="D103" t="str">
        <f t="shared" si="1"/>
        <v>Copey</v>
      </c>
      <c r="G103" t="s">
        <v>383</v>
      </c>
    </row>
    <row r="104" spans="1:7" ht="13.5" thickBot="1" x14ac:dyDescent="0.25">
      <c r="A104" s="280"/>
      <c r="B104" s="279" t="s">
        <v>384</v>
      </c>
      <c r="C104" s="62" t="s">
        <v>385</v>
      </c>
      <c r="D104" t="str">
        <f t="shared" si="1"/>
        <v>Curridabat</v>
      </c>
      <c r="G104" t="s">
        <v>385</v>
      </c>
    </row>
    <row r="105" spans="1:7" ht="13.5" thickBot="1" x14ac:dyDescent="0.25">
      <c r="A105" s="280"/>
      <c r="B105" s="280"/>
      <c r="C105" s="62" t="s">
        <v>386</v>
      </c>
      <c r="D105" t="str">
        <f t="shared" si="1"/>
        <v>Granadilla</v>
      </c>
      <c r="G105" t="s">
        <v>386</v>
      </c>
    </row>
    <row r="106" spans="1:7" ht="13.5" thickBot="1" x14ac:dyDescent="0.25">
      <c r="A106" s="280"/>
      <c r="B106" s="280"/>
      <c r="C106" s="62" t="s">
        <v>387</v>
      </c>
      <c r="D106" t="str">
        <f t="shared" si="1"/>
        <v>Sánchez</v>
      </c>
      <c r="G106" t="s">
        <v>387</v>
      </c>
    </row>
    <row r="107" spans="1:7" ht="13.5" thickBot="1" x14ac:dyDescent="0.25">
      <c r="A107" s="280"/>
      <c r="B107" s="281"/>
      <c r="C107" s="62" t="s">
        <v>388</v>
      </c>
      <c r="D107" t="str">
        <f t="shared" si="1"/>
        <v>Tirrases</v>
      </c>
      <c r="G107" t="s">
        <v>388</v>
      </c>
    </row>
    <row r="108" spans="1:7" ht="13.5" thickBot="1" x14ac:dyDescent="0.25">
      <c r="A108" s="280"/>
      <c r="B108" s="279" t="s">
        <v>389</v>
      </c>
      <c r="C108" s="62" t="s">
        <v>160</v>
      </c>
      <c r="D108" t="str">
        <f t="shared" si="1"/>
        <v>San Isidro de El General</v>
      </c>
      <c r="G108" t="s">
        <v>160</v>
      </c>
    </row>
    <row r="109" spans="1:7" ht="13.5" thickBot="1" x14ac:dyDescent="0.25">
      <c r="A109" s="280"/>
      <c r="B109" s="280"/>
      <c r="C109" s="62" t="s">
        <v>390</v>
      </c>
      <c r="D109" t="str">
        <f t="shared" si="1"/>
        <v>El General</v>
      </c>
      <c r="G109" t="s">
        <v>390</v>
      </c>
    </row>
    <row r="110" spans="1:7" ht="13.5" thickBot="1" x14ac:dyDescent="0.25">
      <c r="A110" s="280"/>
      <c r="B110" s="280"/>
      <c r="C110" s="62" t="s">
        <v>391</v>
      </c>
      <c r="D110" t="str">
        <f t="shared" si="1"/>
        <v>Daniel Flores</v>
      </c>
      <c r="G110" t="s">
        <v>391</v>
      </c>
    </row>
    <row r="111" spans="1:7" ht="13.5" thickBot="1" x14ac:dyDescent="0.25">
      <c r="A111" s="280"/>
      <c r="B111" s="280"/>
      <c r="C111" s="62" t="s">
        <v>392</v>
      </c>
      <c r="D111" t="str">
        <f t="shared" si="1"/>
        <v>Rivas</v>
      </c>
      <c r="G111" t="s">
        <v>392</v>
      </c>
    </row>
    <row r="112" spans="1:7" ht="13.5" thickBot="1" x14ac:dyDescent="0.25">
      <c r="A112" s="280"/>
      <c r="B112" s="280"/>
      <c r="C112" s="62" t="s">
        <v>372</v>
      </c>
      <c r="D112" t="str">
        <f t="shared" si="1"/>
        <v>San Pedro</v>
      </c>
      <c r="G112" t="s">
        <v>372</v>
      </c>
    </row>
    <row r="113" spans="1:7" ht="13.5" thickBot="1" x14ac:dyDescent="0.25">
      <c r="A113" s="280"/>
      <c r="B113" s="280"/>
      <c r="C113" s="62" t="s">
        <v>393</v>
      </c>
      <c r="D113" t="str">
        <f t="shared" si="1"/>
        <v>Platanares</v>
      </c>
      <c r="G113" t="s">
        <v>393</v>
      </c>
    </row>
    <row r="114" spans="1:7" ht="13.5" thickBot="1" x14ac:dyDescent="0.25">
      <c r="A114" s="280"/>
      <c r="B114" s="280"/>
      <c r="C114" s="62" t="s">
        <v>394</v>
      </c>
      <c r="D114" t="str">
        <f t="shared" si="1"/>
        <v>Pejibaye</v>
      </c>
      <c r="G114" t="s">
        <v>394</v>
      </c>
    </row>
    <row r="115" spans="1:7" ht="13.5" thickBot="1" x14ac:dyDescent="0.25">
      <c r="A115" s="280"/>
      <c r="B115" s="280"/>
      <c r="C115" s="62" t="s">
        <v>395</v>
      </c>
      <c r="D115" t="str">
        <f t="shared" si="1"/>
        <v>Cajón</v>
      </c>
      <c r="G115" t="s">
        <v>395</v>
      </c>
    </row>
    <row r="116" spans="1:7" ht="13.5" thickBot="1" x14ac:dyDescent="0.25">
      <c r="A116" s="280"/>
      <c r="B116" s="280"/>
      <c r="C116" s="62" t="s">
        <v>396</v>
      </c>
      <c r="D116" t="str">
        <f t="shared" si="1"/>
        <v>Barú</v>
      </c>
      <c r="G116" t="s">
        <v>396</v>
      </c>
    </row>
    <row r="117" spans="1:7" ht="13.5" thickBot="1" x14ac:dyDescent="0.25">
      <c r="A117" s="280"/>
      <c r="B117" s="280"/>
      <c r="C117" s="62" t="s">
        <v>397</v>
      </c>
      <c r="D117" t="str">
        <f t="shared" si="1"/>
        <v>Río Nuevo</v>
      </c>
      <c r="G117" t="s">
        <v>397</v>
      </c>
    </row>
    <row r="118" spans="1:7" ht="13.5" thickBot="1" x14ac:dyDescent="0.25">
      <c r="A118" s="280"/>
      <c r="B118" s="280"/>
      <c r="C118" s="62" t="s">
        <v>398</v>
      </c>
      <c r="D118" t="str">
        <f t="shared" si="1"/>
        <v>Páramo</v>
      </c>
      <c r="G118" t="s">
        <v>398</v>
      </c>
    </row>
    <row r="119" spans="1:7" ht="13.5" thickBot="1" x14ac:dyDescent="0.25">
      <c r="A119" s="280"/>
      <c r="B119" s="281"/>
      <c r="C119" s="62" t="s">
        <v>399</v>
      </c>
      <c r="D119" t="str">
        <f t="shared" si="1"/>
        <v>La Amistad</v>
      </c>
      <c r="G119" t="s">
        <v>399</v>
      </c>
    </row>
    <row r="120" spans="1:7" ht="13.5" thickBot="1" x14ac:dyDescent="0.25">
      <c r="A120" s="280"/>
      <c r="B120" s="279" t="s">
        <v>400</v>
      </c>
      <c r="C120" s="62" t="s">
        <v>376</v>
      </c>
      <c r="D120" t="str">
        <f t="shared" si="1"/>
        <v>San Pablo</v>
      </c>
      <c r="G120" t="s">
        <v>376</v>
      </c>
    </row>
    <row r="121" spans="1:7" ht="13.5" thickBot="1" x14ac:dyDescent="0.25">
      <c r="A121" s="280"/>
      <c r="B121" s="280"/>
      <c r="C121" s="62" t="s">
        <v>401</v>
      </c>
      <c r="D121" t="str">
        <f t="shared" si="1"/>
        <v>San Andrés</v>
      </c>
      <c r="G121" t="s">
        <v>401</v>
      </c>
    </row>
    <row r="122" spans="1:7" ht="13.5" thickBot="1" x14ac:dyDescent="0.25">
      <c r="A122" s="280"/>
      <c r="B122" s="280"/>
      <c r="C122" s="62" t="s">
        <v>402</v>
      </c>
      <c r="D122" t="str">
        <f t="shared" si="1"/>
        <v>Llano Bonito</v>
      </c>
      <c r="G122" t="s">
        <v>402</v>
      </c>
    </row>
    <row r="123" spans="1:7" ht="13.5" thickBot="1" x14ac:dyDescent="0.25">
      <c r="A123" s="280"/>
      <c r="B123" s="280"/>
      <c r="C123" s="62" t="s">
        <v>351</v>
      </c>
      <c r="D123" t="str">
        <f t="shared" si="1"/>
        <v>San Isidro</v>
      </c>
      <c r="G123" t="s">
        <v>351</v>
      </c>
    </row>
    <row r="124" spans="1:7" ht="13.5" thickBot="1" x14ac:dyDescent="0.25">
      <c r="A124" s="280"/>
      <c r="B124" s="280"/>
      <c r="C124" s="62" t="s">
        <v>403</v>
      </c>
      <c r="D124" t="str">
        <f t="shared" si="1"/>
        <v>Santa Cruz</v>
      </c>
      <c r="G124" t="s">
        <v>403</v>
      </c>
    </row>
    <row r="125" spans="1:7" ht="13.5" thickBot="1" x14ac:dyDescent="0.25">
      <c r="A125" s="281"/>
      <c r="B125" s="281"/>
      <c r="C125" s="62" t="s">
        <v>288</v>
      </c>
      <c r="D125" t="str">
        <f t="shared" si="1"/>
        <v>San Antonio</v>
      </c>
      <c r="G125" t="s">
        <v>288</v>
      </c>
    </row>
    <row r="126" spans="1:7" ht="13.5" thickBot="1" x14ac:dyDescent="0.25">
      <c r="A126" s="279" t="s">
        <v>404</v>
      </c>
      <c r="B126" s="279" t="s">
        <v>404</v>
      </c>
      <c r="C126" s="62" t="s">
        <v>161</v>
      </c>
      <c r="D126" t="str">
        <f t="shared" si="1"/>
        <v>Alajuela</v>
      </c>
      <c r="G126" t="s">
        <v>161</v>
      </c>
    </row>
    <row r="127" spans="1:7" ht="13.5" thickBot="1" x14ac:dyDescent="0.25">
      <c r="A127" s="280"/>
      <c r="B127" s="280"/>
      <c r="C127" s="62" t="s">
        <v>405</v>
      </c>
      <c r="D127" t="str">
        <f t="shared" si="1"/>
        <v>San José</v>
      </c>
      <c r="G127" t="s">
        <v>405</v>
      </c>
    </row>
    <row r="128" spans="1:7" ht="13.5" thickBot="1" x14ac:dyDescent="0.25">
      <c r="A128" s="280"/>
      <c r="B128" s="280"/>
      <c r="C128" s="62" t="s">
        <v>406</v>
      </c>
      <c r="D128" t="str">
        <f t="shared" si="1"/>
        <v>Carrizal</v>
      </c>
      <c r="G128" t="s">
        <v>406</v>
      </c>
    </row>
    <row r="129" spans="1:7" ht="13.5" thickBot="1" x14ac:dyDescent="0.25">
      <c r="A129" s="280"/>
      <c r="B129" s="280"/>
      <c r="C129" s="62" t="s">
        <v>288</v>
      </c>
      <c r="D129" t="str">
        <f t="shared" si="1"/>
        <v>San Antonio</v>
      </c>
      <c r="G129" t="s">
        <v>288</v>
      </c>
    </row>
    <row r="130" spans="1:7" ht="13.5" thickBot="1" x14ac:dyDescent="0.25">
      <c r="A130" s="280"/>
      <c r="B130" s="280"/>
      <c r="C130" s="62" t="s">
        <v>407</v>
      </c>
      <c r="D130" t="str">
        <f t="shared" si="1"/>
        <v>Guácima</v>
      </c>
      <c r="G130" t="s">
        <v>407</v>
      </c>
    </row>
    <row r="131" spans="1:7" ht="13.5" thickBot="1" x14ac:dyDescent="0.25">
      <c r="A131" s="280"/>
      <c r="B131" s="280"/>
      <c r="C131" s="62" t="s">
        <v>351</v>
      </c>
      <c r="D131" t="str">
        <f t="shared" si="1"/>
        <v>San Isidro</v>
      </c>
      <c r="G131" t="s">
        <v>351</v>
      </c>
    </row>
    <row r="132" spans="1:7" ht="13.5" thickBot="1" x14ac:dyDescent="0.25">
      <c r="A132" s="280"/>
      <c r="B132" s="280"/>
      <c r="C132" s="62" t="s">
        <v>373</v>
      </c>
      <c r="D132" t="str">
        <f t="shared" ref="D132:D195" si="2">C132</f>
        <v>Sabanilla</v>
      </c>
      <c r="G132" t="s">
        <v>373</v>
      </c>
    </row>
    <row r="133" spans="1:7" ht="13.5" thickBot="1" x14ac:dyDescent="0.25">
      <c r="A133" s="280"/>
      <c r="B133" s="280"/>
      <c r="C133" s="62" t="s">
        <v>289</v>
      </c>
      <c r="D133" t="str">
        <f t="shared" si="2"/>
        <v>San Rafael</v>
      </c>
      <c r="G133" t="s">
        <v>289</v>
      </c>
    </row>
    <row r="134" spans="1:7" ht="13.5" thickBot="1" x14ac:dyDescent="0.25">
      <c r="A134" s="280"/>
      <c r="B134" s="280"/>
      <c r="C134" s="62" t="s">
        <v>408</v>
      </c>
      <c r="D134" t="str">
        <f t="shared" si="2"/>
        <v>Río Segundo</v>
      </c>
      <c r="G134" t="s">
        <v>408</v>
      </c>
    </row>
    <row r="135" spans="1:7" ht="13.5" thickBot="1" x14ac:dyDescent="0.25">
      <c r="A135" s="280"/>
      <c r="B135" s="280"/>
      <c r="C135" s="62" t="s">
        <v>291</v>
      </c>
      <c r="D135" t="str">
        <f t="shared" si="2"/>
        <v>Desamparados</v>
      </c>
      <c r="G135" t="s">
        <v>291</v>
      </c>
    </row>
    <row r="136" spans="1:7" ht="13.5" thickBot="1" x14ac:dyDescent="0.25">
      <c r="A136" s="280"/>
      <c r="B136" s="280"/>
      <c r="C136" s="62" t="s">
        <v>409</v>
      </c>
      <c r="D136" t="str">
        <f t="shared" si="2"/>
        <v>Turrúcares</v>
      </c>
      <c r="G136" t="s">
        <v>409</v>
      </c>
    </row>
    <row r="137" spans="1:7" ht="13.5" thickBot="1" x14ac:dyDescent="0.25">
      <c r="A137" s="280"/>
      <c r="B137" s="280"/>
      <c r="C137" s="62" t="s">
        <v>410</v>
      </c>
      <c r="D137" t="str">
        <f t="shared" si="2"/>
        <v>Tambor</v>
      </c>
      <c r="G137" t="s">
        <v>410</v>
      </c>
    </row>
    <row r="138" spans="1:7" ht="13.5" thickBot="1" x14ac:dyDescent="0.25">
      <c r="A138" s="280"/>
      <c r="B138" s="280"/>
      <c r="C138" s="62" t="s">
        <v>411</v>
      </c>
      <c r="D138" t="str">
        <f t="shared" si="2"/>
        <v>Garita</v>
      </c>
      <c r="G138" t="s">
        <v>411</v>
      </c>
    </row>
    <row r="139" spans="1:7" ht="13.5" thickBot="1" x14ac:dyDescent="0.25">
      <c r="A139" s="280"/>
      <c r="B139" s="281"/>
      <c r="C139" s="62" t="s">
        <v>412</v>
      </c>
      <c r="D139" t="str">
        <f t="shared" si="2"/>
        <v>Sarapiquí</v>
      </c>
      <c r="G139" t="s">
        <v>412</v>
      </c>
    </row>
    <row r="140" spans="1:7" ht="13.5" thickBot="1" x14ac:dyDescent="0.25">
      <c r="A140" s="280"/>
      <c r="B140" s="279" t="s">
        <v>413</v>
      </c>
      <c r="C140" s="62" t="s">
        <v>414</v>
      </c>
      <c r="D140" t="str">
        <f t="shared" si="2"/>
        <v>San Ramón</v>
      </c>
      <c r="G140" t="s">
        <v>414</v>
      </c>
    </row>
    <row r="141" spans="1:7" ht="13.5" thickBot="1" x14ac:dyDescent="0.25">
      <c r="A141" s="280"/>
      <c r="B141" s="280"/>
      <c r="C141" s="62" t="s">
        <v>304</v>
      </c>
      <c r="D141" t="str">
        <f t="shared" si="2"/>
        <v>Santiago</v>
      </c>
      <c r="G141" t="s">
        <v>304</v>
      </c>
    </row>
    <row r="142" spans="1:7" ht="13.5" thickBot="1" x14ac:dyDescent="0.25">
      <c r="A142" s="280"/>
      <c r="B142" s="280"/>
      <c r="C142" s="62" t="s">
        <v>362</v>
      </c>
      <c r="D142" t="str">
        <f t="shared" si="2"/>
        <v>San Juan</v>
      </c>
      <c r="G142" t="s">
        <v>362</v>
      </c>
    </row>
    <row r="143" spans="1:7" ht="13.5" thickBot="1" x14ac:dyDescent="0.25">
      <c r="A143" s="280"/>
      <c r="B143" s="280"/>
      <c r="C143" s="62" t="s">
        <v>415</v>
      </c>
      <c r="D143" t="str">
        <f t="shared" si="2"/>
        <v>Piedades Norte</v>
      </c>
      <c r="G143" t="s">
        <v>415</v>
      </c>
    </row>
    <row r="144" spans="1:7" ht="13.5" thickBot="1" x14ac:dyDescent="0.25">
      <c r="A144" s="280"/>
      <c r="B144" s="280"/>
      <c r="C144" s="62" t="s">
        <v>416</v>
      </c>
      <c r="D144" t="str">
        <f t="shared" si="2"/>
        <v>Piedades Sur</v>
      </c>
      <c r="G144" t="s">
        <v>416</v>
      </c>
    </row>
    <row r="145" spans="1:7" ht="13.5" thickBot="1" x14ac:dyDescent="0.25">
      <c r="A145" s="280"/>
      <c r="B145" s="280"/>
      <c r="C145" s="62" t="s">
        <v>289</v>
      </c>
      <c r="D145" t="str">
        <f t="shared" si="2"/>
        <v>San Rafael</v>
      </c>
      <c r="G145" t="s">
        <v>289</v>
      </c>
    </row>
    <row r="146" spans="1:7" ht="13.5" thickBot="1" x14ac:dyDescent="0.25">
      <c r="A146" s="280"/>
      <c r="B146" s="280"/>
      <c r="C146" s="62" t="s">
        <v>351</v>
      </c>
      <c r="D146" t="str">
        <f t="shared" si="2"/>
        <v>San Isidro</v>
      </c>
      <c r="G146" t="s">
        <v>351</v>
      </c>
    </row>
    <row r="147" spans="1:7" ht="13.5" thickBot="1" x14ac:dyDescent="0.25">
      <c r="A147" s="280"/>
      <c r="B147" s="280"/>
      <c r="C147" s="62" t="s">
        <v>417</v>
      </c>
      <c r="D147" t="str">
        <f t="shared" si="2"/>
        <v>Ángeles</v>
      </c>
      <c r="G147" t="s">
        <v>417</v>
      </c>
    </row>
    <row r="148" spans="1:7" ht="13.5" thickBot="1" x14ac:dyDescent="0.25">
      <c r="A148" s="280"/>
      <c r="B148" s="280"/>
      <c r="C148" s="62" t="s">
        <v>418</v>
      </c>
      <c r="D148" t="str">
        <f t="shared" si="2"/>
        <v>Alfaro</v>
      </c>
      <c r="G148" t="s">
        <v>418</v>
      </c>
    </row>
    <row r="149" spans="1:7" ht="13.5" thickBot="1" x14ac:dyDescent="0.25">
      <c r="A149" s="280"/>
      <c r="B149" s="280"/>
      <c r="C149" s="62" t="s">
        <v>419</v>
      </c>
      <c r="D149" t="str">
        <f t="shared" si="2"/>
        <v>Volio</v>
      </c>
      <c r="G149" t="s">
        <v>419</v>
      </c>
    </row>
    <row r="150" spans="1:7" ht="13.5" thickBot="1" x14ac:dyDescent="0.25">
      <c r="A150" s="280"/>
      <c r="B150" s="280"/>
      <c r="C150" s="62" t="s">
        <v>348</v>
      </c>
      <c r="D150" t="str">
        <f t="shared" si="2"/>
        <v>Concepción</v>
      </c>
      <c r="G150" t="s">
        <v>348</v>
      </c>
    </row>
    <row r="151" spans="1:7" ht="13.5" thickBot="1" x14ac:dyDescent="0.25">
      <c r="A151" s="280"/>
      <c r="B151" s="280"/>
      <c r="C151" s="62" t="s">
        <v>420</v>
      </c>
      <c r="D151" t="str">
        <f t="shared" si="2"/>
        <v>Zapotal</v>
      </c>
      <c r="G151" t="s">
        <v>420</v>
      </c>
    </row>
    <row r="152" spans="1:7" ht="13.5" thickBot="1" x14ac:dyDescent="0.25">
      <c r="A152" s="280"/>
      <c r="B152" s="280"/>
      <c r="C152" s="62" t="s">
        <v>421</v>
      </c>
      <c r="D152" t="str">
        <f t="shared" si="2"/>
        <v>Peñas Blancas</v>
      </c>
      <c r="G152" t="s">
        <v>421</v>
      </c>
    </row>
    <row r="153" spans="1:7" ht="13.5" thickBot="1" x14ac:dyDescent="0.25">
      <c r="A153" s="280"/>
      <c r="B153" s="281"/>
      <c r="C153" s="62" t="s">
        <v>313</v>
      </c>
      <c r="D153" t="str">
        <f t="shared" si="2"/>
        <v>San Lorenzo</v>
      </c>
      <c r="G153" t="s">
        <v>313</v>
      </c>
    </row>
    <row r="154" spans="1:7" ht="13.5" thickBot="1" x14ac:dyDescent="0.25">
      <c r="A154" s="280"/>
      <c r="B154" s="279" t="s">
        <v>422</v>
      </c>
      <c r="C154" s="62" t="s">
        <v>423</v>
      </c>
      <c r="D154" t="str">
        <f t="shared" si="2"/>
        <v>Grecia</v>
      </c>
      <c r="G154" t="s">
        <v>423</v>
      </c>
    </row>
    <row r="155" spans="1:7" ht="13.5" thickBot="1" x14ac:dyDescent="0.25">
      <c r="A155" s="280"/>
      <c r="B155" s="280"/>
      <c r="C155" s="62" t="s">
        <v>351</v>
      </c>
      <c r="D155" t="str">
        <f t="shared" si="2"/>
        <v>San Isidro</v>
      </c>
      <c r="G155" t="s">
        <v>351</v>
      </c>
    </row>
    <row r="156" spans="1:7" ht="13.5" thickBot="1" x14ac:dyDescent="0.25">
      <c r="A156" s="280"/>
      <c r="B156" s="280"/>
      <c r="C156" s="62" t="s">
        <v>405</v>
      </c>
      <c r="D156" t="str">
        <f t="shared" si="2"/>
        <v>San José</v>
      </c>
      <c r="G156" t="s">
        <v>405</v>
      </c>
    </row>
    <row r="157" spans="1:7" ht="13.5" thickBot="1" x14ac:dyDescent="0.25">
      <c r="A157" s="280"/>
      <c r="B157" s="280"/>
      <c r="C157" s="62" t="s">
        <v>424</v>
      </c>
      <c r="D157" t="str">
        <f t="shared" si="2"/>
        <v>San Roque</v>
      </c>
      <c r="G157" t="s">
        <v>424</v>
      </c>
    </row>
    <row r="158" spans="1:7" ht="13.5" thickBot="1" x14ac:dyDescent="0.25">
      <c r="A158" s="280"/>
      <c r="B158" s="280"/>
      <c r="C158" s="62" t="s">
        <v>425</v>
      </c>
      <c r="D158" t="str">
        <f t="shared" si="2"/>
        <v>Tacares</v>
      </c>
      <c r="G158" t="s">
        <v>425</v>
      </c>
    </row>
    <row r="159" spans="1:7" ht="13.5" thickBot="1" x14ac:dyDescent="0.25">
      <c r="A159" s="280"/>
      <c r="B159" s="280"/>
      <c r="C159" s="62" t="s">
        <v>426</v>
      </c>
      <c r="D159" t="str">
        <f t="shared" si="2"/>
        <v>Puente de Piedra</v>
      </c>
      <c r="G159" t="s">
        <v>426</v>
      </c>
    </row>
    <row r="160" spans="1:7" ht="13.5" thickBot="1" x14ac:dyDescent="0.25">
      <c r="A160" s="280"/>
      <c r="B160" s="281"/>
      <c r="C160" s="62" t="s">
        <v>427</v>
      </c>
      <c r="D160" t="str">
        <f t="shared" si="2"/>
        <v>Bolívar</v>
      </c>
      <c r="G160" t="s">
        <v>427</v>
      </c>
    </row>
    <row r="161" spans="1:7" ht="13.5" thickBot="1" x14ac:dyDescent="0.25">
      <c r="A161" s="280"/>
      <c r="B161" s="279" t="s">
        <v>428</v>
      </c>
      <c r="C161" s="62" t="s">
        <v>429</v>
      </c>
      <c r="D161" t="str">
        <f t="shared" si="2"/>
        <v>San Mateo</v>
      </c>
      <c r="G161" t="s">
        <v>429</v>
      </c>
    </row>
    <row r="162" spans="1:7" ht="13.5" thickBot="1" x14ac:dyDescent="0.25">
      <c r="A162" s="280"/>
      <c r="B162" s="280"/>
      <c r="C162" s="62" t="s">
        <v>430</v>
      </c>
      <c r="D162" t="str">
        <f t="shared" si="2"/>
        <v>Desmonte</v>
      </c>
      <c r="G162" t="s">
        <v>430</v>
      </c>
    </row>
    <row r="163" spans="1:7" ht="13.5" thickBot="1" x14ac:dyDescent="0.25">
      <c r="A163" s="280"/>
      <c r="B163" s="280"/>
      <c r="C163" s="62" t="s">
        <v>431</v>
      </c>
      <c r="D163" t="str">
        <f t="shared" si="2"/>
        <v>Jesús María</v>
      </c>
      <c r="G163" t="s">
        <v>431</v>
      </c>
    </row>
    <row r="164" spans="1:7" ht="13.5" thickBot="1" x14ac:dyDescent="0.25">
      <c r="A164" s="280"/>
      <c r="B164" s="281"/>
      <c r="C164" s="62" t="s">
        <v>432</v>
      </c>
      <c r="D164" t="str">
        <f t="shared" si="2"/>
        <v>Labrador</v>
      </c>
      <c r="G164" t="s">
        <v>432</v>
      </c>
    </row>
    <row r="165" spans="1:7" ht="13.5" thickBot="1" x14ac:dyDescent="0.25">
      <c r="A165" s="280"/>
      <c r="B165" s="279" t="s">
        <v>433</v>
      </c>
      <c r="C165" s="62" t="s">
        <v>434</v>
      </c>
      <c r="D165" t="str">
        <f t="shared" si="2"/>
        <v>Atenas</v>
      </c>
      <c r="G165" t="s">
        <v>434</v>
      </c>
    </row>
    <row r="166" spans="1:7" ht="13.5" thickBot="1" x14ac:dyDescent="0.25">
      <c r="A166" s="280"/>
      <c r="B166" s="280"/>
      <c r="C166" s="62" t="s">
        <v>435</v>
      </c>
      <c r="D166" t="str">
        <f t="shared" si="2"/>
        <v>Jesús</v>
      </c>
      <c r="G166" t="s">
        <v>435</v>
      </c>
    </row>
    <row r="167" spans="1:7" ht="13.5" thickBot="1" x14ac:dyDescent="0.25">
      <c r="A167" s="280"/>
      <c r="B167" s="280"/>
      <c r="C167" s="62" t="s">
        <v>374</v>
      </c>
      <c r="D167" t="str">
        <f t="shared" si="2"/>
        <v>Mercedes</v>
      </c>
      <c r="G167" t="s">
        <v>374</v>
      </c>
    </row>
    <row r="168" spans="1:7" ht="13.5" thickBot="1" x14ac:dyDescent="0.25">
      <c r="A168" s="280"/>
      <c r="B168" s="280"/>
      <c r="C168" s="62" t="s">
        <v>351</v>
      </c>
      <c r="D168" t="str">
        <f t="shared" si="2"/>
        <v>San Isidro</v>
      </c>
      <c r="G168" t="s">
        <v>351</v>
      </c>
    </row>
    <row r="169" spans="1:7" ht="13.5" thickBot="1" x14ac:dyDescent="0.25">
      <c r="A169" s="280"/>
      <c r="B169" s="280"/>
      <c r="C169" s="62" t="s">
        <v>348</v>
      </c>
      <c r="D169" t="str">
        <f t="shared" si="2"/>
        <v>Concepción</v>
      </c>
      <c r="G169" t="s">
        <v>348</v>
      </c>
    </row>
    <row r="170" spans="1:7" ht="13.5" thickBot="1" x14ac:dyDescent="0.25">
      <c r="A170" s="280"/>
      <c r="B170" s="280"/>
      <c r="C170" s="62" t="s">
        <v>405</v>
      </c>
      <c r="D170" t="str">
        <f t="shared" si="2"/>
        <v>San José</v>
      </c>
      <c r="G170" t="s">
        <v>405</v>
      </c>
    </row>
    <row r="171" spans="1:7" ht="13.5" thickBot="1" x14ac:dyDescent="0.25">
      <c r="A171" s="280"/>
      <c r="B171" s="280"/>
      <c r="C171" s="62" t="s">
        <v>436</v>
      </c>
      <c r="D171" t="str">
        <f t="shared" si="2"/>
        <v>Santa Eulalia</v>
      </c>
      <c r="G171" t="s">
        <v>436</v>
      </c>
    </row>
    <row r="172" spans="1:7" ht="13.5" thickBot="1" x14ac:dyDescent="0.25">
      <c r="A172" s="280"/>
      <c r="B172" s="281"/>
      <c r="C172" s="62" t="s">
        <v>437</v>
      </c>
      <c r="D172" t="str">
        <f t="shared" si="2"/>
        <v>Escobal</v>
      </c>
      <c r="G172" t="s">
        <v>437</v>
      </c>
    </row>
    <row r="173" spans="1:7" ht="13.5" thickBot="1" x14ac:dyDescent="0.25">
      <c r="A173" s="280"/>
      <c r="B173" s="279" t="s">
        <v>438</v>
      </c>
      <c r="C173" s="62" t="s">
        <v>439</v>
      </c>
      <c r="D173" t="str">
        <f t="shared" si="2"/>
        <v>Naranjo</v>
      </c>
      <c r="G173" t="s">
        <v>439</v>
      </c>
    </row>
    <row r="174" spans="1:7" ht="13.5" thickBot="1" x14ac:dyDescent="0.25">
      <c r="A174" s="280"/>
      <c r="B174" s="280"/>
      <c r="C174" s="62" t="s">
        <v>292</v>
      </c>
      <c r="D174" t="str">
        <f t="shared" si="2"/>
        <v>San Miguel</v>
      </c>
      <c r="G174" t="s">
        <v>292</v>
      </c>
    </row>
    <row r="175" spans="1:7" ht="13.5" thickBot="1" x14ac:dyDescent="0.25">
      <c r="A175" s="280"/>
      <c r="B175" s="280"/>
      <c r="C175" s="62" t="s">
        <v>405</v>
      </c>
      <c r="D175" t="str">
        <f t="shared" si="2"/>
        <v>San José</v>
      </c>
      <c r="G175" t="s">
        <v>405</v>
      </c>
    </row>
    <row r="176" spans="1:7" ht="13.5" thickBot="1" x14ac:dyDescent="0.25">
      <c r="A176" s="280"/>
      <c r="B176" s="280"/>
      <c r="C176" s="62" t="s">
        <v>440</v>
      </c>
      <c r="D176" t="str">
        <f t="shared" si="2"/>
        <v>Cirrí Sur</v>
      </c>
      <c r="G176" t="s">
        <v>440</v>
      </c>
    </row>
    <row r="177" spans="1:7" ht="13.5" thickBot="1" x14ac:dyDescent="0.25">
      <c r="A177" s="280"/>
      <c r="B177" s="280"/>
      <c r="C177" s="62" t="s">
        <v>369</v>
      </c>
      <c r="D177" t="str">
        <f t="shared" si="2"/>
        <v>San Jerónimo</v>
      </c>
      <c r="G177" t="s">
        <v>369</v>
      </c>
    </row>
    <row r="178" spans="1:7" ht="13.5" thickBot="1" x14ac:dyDescent="0.25">
      <c r="A178" s="280"/>
      <c r="B178" s="280"/>
      <c r="C178" s="62" t="s">
        <v>362</v>
      </c>
      <c r="D178" t="str">
        <f t="shared" si="2"/>
        <v>San Juan</v>
      </c>
      <c r="G178" t="s">
        <v>362</v>
      </c>
    </row>
    <row r="179" spans="1:7" ht="13.5" thickBot="1" x14ac:dyDescent="0.25">
      <c r="A179" s="280"/>
      <c r="B179" s="280"/>
      <c r="C179" s="62" t="s">
        <v>441</v>
      </c>
      <c r="D179" t="str">
        <f t="shared" si="2"/>
        <v>El Rosario</v>
      </c>
      <c r="G179" t="s">
        <v>441</v>
      </c>
    </row>
    <row r="180" spans="1:7" ht="13.5" thickBot="1" x14ac:dyDescent="0.25">
      <c r="A180" s="280"/>
      <c r="B180" s="281"/>
      <c r="C180" s="62" t="s">
        <v>442</v>
      </c>
      <c r="D180" t="str">
        <f t="shared" si="2"/>
        <v>Palmitos</v>
      </c>
      <c r="G180" t="s">
        <v>442</v>
      </c>
    </row>
    <row r="181" spans="1:7" ht="13.5" thickBot="1" x14ac:dyDescent="0.25">
      <c r="A181" s="280"/>
      <c r="B181" s="279" t="s">
        <v>443</v>
      </c>
      <c r="C181" s="62" t="s">
        <v>444</v>
      </c>
      <c r="D181" t="str">
        <f t="shared" si="2"/>
        <v>Palmares</v>
      </c>
      <c r="G181" t="s">
        <v>444</v>
      </c>
    </row>
    <row r="182" spans="1:7" ht="13.5" thickBot="1" x14ac:dyDescent="0.25">
      <c r="A182" s="280"/>
      <c r="B182" s="280"/>
      <c r="C182" s="62" t="s">
        <v>445</v>
      </c>
      <c r="D182" t="str">
        <f t="shared" si="2"/>
        <v>Zaragoza</v>
      </c>
      <c r="G182" t="s">
        <v>445</v>
      </c>
    </row>
    <row r="183" spans="1:7" ht="13.5" thickBot="1" x14ac:dyDescent="0.25">
      <c r="A183" s="280"/>
      <c r="B183" s="280"/>
      <c r="C183" s="62" t="s">
        <v>446</v>
      </c>
      <c r="D183" t="str">
        <f t="shared" si="2"/>
        <v>Buenos Aires</v>
      </c>
      <c r="G183" t="s">
        <v>446</v>
      </c>
    </row>
    <row r="184" spans="1:7" ht="13.5" thickBot="1" x14ac:dyDescent="0.25">
      <c r="A184" s="280"/>
      <c r="B184" s="280"/>
      <c r="C184" s="62" t="s">
        <v>304</v>
      </c>
      <c r="D184" t="str">
        <f t="shared" si="2"/>
        <v>Santiago</v>
      </c>
      <c r="G184" t="s">
        <v>304</v>
      </c>
    </row>
    <row r="185" spans="1:7" ht="13.5" thickBot="1" x14ac:dyDescent="0.25">
      <c r="A185" s="280"/>
      <c r="B185" s="280"/>
      <c r="C185" s="62" t="s">
        <v>447</v>
      </c>
      <c r="D185" t="str">
        <f t="shared" si="2"/>
        <v>Candelaria</v>
      </c>
      <c r="G185" t="s">
        <v>447</v>
      </c>
    </row>
    <row r="186" spans="1:7" ht="13.5" thickBot="1" x14ac:dyDescent="0.25">
      <c r="A186" s="280"/>
      <c r="B186" s="280"/>
      <c r="C186" s="62" t="s">
        <v>448</v>
      </c>
      <c r="D186" t="str">
        <f t="shared" si="2"/>
        <v>Esquipulas</v>
      </c>
      <c r="G186" t="s">
        <v>448</v>
      </c>
    </row>
    <row r="187" spans="1:7" ht="13.5" thickBot="1" x14ac:dyDescent="0.25">
      <c r="A187" s="280"/>
      <c r="B187" s="281"/>
      <c r="C187" s="62" t="s">
        <v>449</v>
      </c>
      <c r="D187" t="str">
        <f t="shared" si="2"/>
        <v>La Granja</v>
      </c>
      <c r="G187" t="s">
        <v>449</v>
      </c>
    </row>
    <row r="188" spans="1:7" ht="13.5" thickBot="1" x14ac:dyDescent="0.25">
      <c r="A188" s="280"/>
      <c r="B188" s="279" t="s">
        <v>450</v>
      </c>
      <c r="C188" s="62" t="s">
        <v>372</v>
      </c>
      <c r="D188" t="str">
        <f t="shared" si="2"/>
        <v>San Pedro</v>
      </c>
      <c r="G188" t="s">
        <v>372</v>
      </c>
    </row>
    <row r="189" spans="1:7" ht="13.5" thickBot="1" x14ac:dyDescent="0.25">
      <c r="A189" s="280"/>
      <c r="B189" s="280"/>
      <c r="C189" s="62" t="s">
        <v>362</v>
      </c>
      <c r="D189" t="str">
        <f t="shared" si="2"/>
        <v>San Juan</v>
      </c>
      <c r="G189" t="s">
        <v>362</v>
      </c>
    </row>
    <row r="190" spans="1:7" ht="13.5" thickBot="1" x14ac:dyDescent="0.25">
      <c r="A190" s="280"/>
      <c r="B190" s="280"/>
      <c r="C190" s="62" t="s">
        <v>289</v>
      </c>
      <c r="D190" t="str">
        <f t="shared" si="2"/>
        <v>San Rafael</v>
      </c>
      <c r="G190" t="s">
        <v>289</v>
      </c>
    </row>
    <row r="191" spans="1:7" ht="13.5" thickBot="1" x14ac:dyDescent="0.25">
      <c r="A191" s="280"/>
      <c r="B191" s="280"/>
      <c r="C191" s="62" t="s">
        <v>451</v>
      </c>
      <c r="D191" t="str">
        <f t="shared" si="2"/>
        <v>Carrillos</v>
      </c>
      <c r="G191" t="s">
        <v>451</v>
      </c>
    </row>
    <row r="192" spans="1:7" ht="13.5" thickBot="1" x14ac:dyDescent="0.25">
      <c r="A192" s="280"/>
      <c r="B192" s="281"/>
      <c r="C192" s="62" t="s">
        <v>452</v>
      </c>
      <c r="D192" t="str">
        <f t="shared" si="2"/>
        <v>Sabana Redonda</v>
      </c>
      <c r="G192" t="s">
        <v>452</v>
      </c>
    </row>
    <row r="193" spans="1:7" ht="13.5" thickBot="1" x14ac:dyDescent="0.25">
      <c r="A193" s="280"/>
      <c r="B193" s="279" t="s">
        <v>453</v>
      </c>
      <c r="C193" s="62" t="s">
        <v>454</v>
      </c>
      <c r="D193" t="str">
        <f t="shared" si="2"/>
        <v>Orotina</v>
      </c>
      <c r="G193" t="s">
        <v>454</v>
      </c>
    </row>
    <row r="194" spans="1:7" ht="13.5" thickBot="1" x14ac:dyDescent="0.25">
      <c r="A194" s="280"/>
      <c r="B194" s="280"/>
      <c r="C194" s="62" t="s">
        <v>455</v>
      </c>
      <c r="D194" t="str">
        <f t="shared" si="2"/>
        <v>El Mastate</v>
      </c>
      <c r="G194" t="s">
        <v>455</v>
      </c>
    </row>
    <row r="195" spans="1:7" ht="13.5" thickBot="1" x14ac:dyDescent="0.25">
      <c r="A195" s="280"/>
      <c r="B195" s="280"/>
      <c r="C195" s="62" t="s">
        <v>456</v>
      </c>
      <c r="D195" t="str">
        <f t="shared" si="2"/>
        <v>Hacienda Vieja</v>
      </c>
      <c r="G195" t="s">
        <v>456</v>
      </c>
    </row>
    <row r="196" spans="1:7" ht="13.5" thickBot="1" x14ac:dyDescent="0.25">
      <c r="A196" s="280"/>
      <c r="B196" s="280"/>
      <c r="C196" s="62" t="s">
        <v>457</v>
      </c>
      <c r="D196" t="str">
        <f t="shared" ref="D196:D259" si="3">C196</f>
        <v>Coyolar</v>
      </c>
      <c r="G196" t="s">
        <v>457</v>
      </c>
    </row>
    <row r="197" spans="1:7" ht="13.5" thickBot="1" x14ac:dyDescent="0.25">
      <c r="A197" s="280"/>
      <c r="B197" s="281"/>
      <c r="C197" s="62" t="s">
        <v>458</v>
      </c>
      <c r="D197" t="str">
        <f t="shared" si="3"/>
        <v>La Ceiba</v>
      </c>
      <c r="G197" t="s">
        <v>458</v>
      </c>
    </row>
    <row r="198" spans="1:7" ht="13.5" thickBot="1" x14ac:dyDescent="0.25">
      <c r="A198" s="280"/>
      <c r="B198" s="279" t="s">
        <v>459</v>
      </c>
      <c r="C198" s="62" t="s">
        <v>460</v>
      </c>
      <c r="D198" t="str">
        <f t="shared" si="3"/>
        <v>Quesada</v>
      </c>
      <c r="G198" t="s">
        <v>460</v>
      </c>
    </row>
    <row r="199" spans="1:7" ht="13.5" thickBot="1" x14ac:dyDescent="0.25">
      <c r="A199" s="280"/>
      <c r="B199" s="280"/>
      <c r="C199" s="62" t="s">
        <v>461</v>
      </c>
      <c r="D199" t="str">
        <f t="shared" si="3"/>
        <v>Florencia</v>
      </c>
      <c r="G199" t="s">
        <v>461</v>
      </c>
    </row>
    <row r="200" spans="1:7" ht="13.5" thickBot="1" x14ac:dyDescent="0.25">
      <c r="A200" s="280"/>
      <c r="B200" s="280"/>
      <c r="C200" s="62" t="s">
        <v>462</v>
      </c>
      <c r="D200" t="str">
        <f t="shared" si="3"/>
        <v>Buenavista</v>
      </c>
      <c r="G200" t="s">
        <v>462</v>
      </c>
    </row>
    <row r="201" spans="1:7" ht="13.5" thickBot="1" x14ac:dyDescent="0.25">
      <c r="A201" s="280"/>
      <c r="B201" s="280"/>
      <c r="C201" s="62" t="s">
        <v>463</v>
      </c>
      <c r="D201" t="str">
        <f t="shared" si="3"/>
        <v>Aguas Zarcas</v>
      </c>
      <c r="G201" t="s">
        <v>463</v>
      </c>
    </row>
    <row r="202" spans="1:7" ht="13.5" thickBot="1" x14ac:dyDescent="0.25">
      <c r="A202" s="280"/>
      <c r="B202" s="280"/>
      <c r="C202" s="62" t="s">
        <v>464</v>
      </c>
      <c r="D202" t="str">
        <f t="shared" si="3"/>
        <v>Venecia</v>
      </c>
      <c r="G202" t="s">
        <v>464</v>
      </c>
    </row>
    <row r="203" spans="1:7" ht="13.5" thickBot="1" x14ac:dyDescent="0.25">
      <c r="A203" s="280"/>
      <c r="B203" s="280"/>
      <c r="C203" s="62" t="s">
        <v>465</v>
      </c>
      <c r="D203" t="str">
        <f t="shared" si="3"/>
        <v>Pital</v>
      </c>
      <c r="G203" t="s">
        <v>465</v>
      </c>
    </row>
    <row r="204" spans="1:7" ht="13.5" thickBot="1" x14ac:dyDescent="0.25">
      <c r="A204" s="280"/>
      <c r="B204" s="280"/>
      <c r="C204" s="62" t="s">
        <v>466</v>
      </c>
      <c r="D204" t="str">
        <f t="shared" si="3"/>
        <v>La Fortuna</v>
      </c>
      <c r="G204" t="s">
        <v>466</v>
      </c>
    </row>
    <row r="205" spans="1:7" ht="13.5" thickBot="1" x14ac:dyDescent="0.25">
      <c r="A205" s="280"/>
      <c r="B205" s="280"/>
      <c r="C205" s="62" t="s">
        <v>467</v>
      </c>
      <c r="D205" t="str">
        <f t="shared" si="3"/>
        <v>La Tigra</v>
      </c>
      <c r="G205" t="s">
        <v>467</v>
      </c>
    </row>
    <row r="206" spans="1:7" ht="13.5" thickBot="1" x14ac:dyDescent="0.25">
      <c r="A206" s="280"/>
      <c r="B206" s="280"/>
      <c r="C206" s="62" t="s">
        <v>468</v>
      </c>
      <c r="D206" t="str">
        <f t="shared" si="3"/>
        <v>La Palmera</v>
      </c>
      <c r="G206" t="s">
        <v>468</v>
      </c>
    </row>
    <row r="207" spans="1:7" ht="13.5" thickBot="1" x14ac:dyDescent="0.25">
      <c r="A207" s="280"/>
      <c r="B207" s="280"/>
      <c r="C207" s="62" t="s">
        <v>469</v>
      </c>
      <c r="D207" t="str">
        <f t="shared" si="3"/>
        <v>Venado</v>
      </c>
      <c r="G207" t="s">
        <v>469</v>
      </c>
    </row>
    <row r="208" spans="1:7" ht="13.5" thickBot="1" x14ac:dyDescent="0.25">
      <c r="A208" s="280"/>
      <c r="B208" s="280"/>
      <c r="C208" s="62" t="s">
        <v>470</v>
      </c>
      <c r="D208" t="str">
        <f t="shared" si="3"/>
        <v>Cutris</v>
      </c>
      <c r="G208" t="s">
        <v>470</v>
      </c>
    </row>
    <row r="209" spans="1:7" ht="13.5" thickBot="1" x14ac:dyDescent="0.25">
      <c r="A209" s="280"/>
      <c r="B209" s="280"/>
      <c r="C209" s="62" t="s">
        <v>321</v>
      </c>
      <c r="D209" t="str">
        <f t="shared" si="3"/>
        <v>Monterrey</v>
      </c>
      <c r="G209" t="s">
        <v>321</v>
      </c>
    </row>
    <row r="210" spans="1:7" ht="13.5" thickBot="1" x14ac:dyDescent="0.25">
      <c r="A210" s="280"/>
      <c r="B210" s="281"/>
      <c r="C210" s="62" t="s">
        <v>471</v>
      </c>
      <c r="D210" t="str">
        <f t="shared" si="3"/>
        <v>Pocosol</v>
      </c>
      <c r="G210" t="s">
        <v>471</v>
      </c>
    </row>
    <row r="211" spans="1:7" ht="13.5" thickBot="1" x14ac:dyDescent="0.25">
      <c r="A211" s="280"/>
      <c r="B211" s="279" t="s">
        <v>472</v>
      </c>
      <c r="C211" s="62" t="s">
        <v>162</v>
      </c>
      <c r="D211" t="str">
        <f t="shared" si="3"/>
        <v>Zarcero</v>
      </c>
      <c r="G211" t="s">
        <v>162</v>
      </c>
    </row>
    <row r="212" spans="1:7" ht="13.5" thickBot="1" x14ac:dyDescent="0.25">
      <c r="A212" s="280"/>
      <c r="B212" s="280"/>
      <c r="C212" s="62" t="s">
        <v>473</v>
      </c>
      <c r="D212" t="str">
        <f t="shared" si="3"/>
        <v>Laguna</v>
      </c>
      <c r="G212" t="s">
        <v>473</v>
      </c>
    </row>
    <row r="213" spans="1:7" ht="13.5" thickBot="1" x14ac:dyDescent="0.25">
      <c r="A213" s="280"/>
      <c r="B213" s="280"/>
      <c r="C213" s="62" t="s">
        <v>474</v>
      </c>
      <c r="D213" t="str">
        <f t="shared" si="3"/>
        <v>Tapesco</v>
      </c>
      <c r="G213" t="s">
        <v>474</v>
      </c>
    </row>
    <row r="214" spans="1:7" ht="13.5" thickBot="1" x14ac:dyDescent="0.25">
      <c r="A214" s="280"/>
      <c r="B214" s="280"/>
      <c r="C214" s="62" t="s">
        <v>332</v>
      </c>
      <c r="D214" t="str">
        <f t="shared" si="3"/>
        <v>Guadalupe</v>
      </c>
      <c r="G214" t="s">
        <v>332</v>
      </c>
    </row>
    <row r="215" spans="1:7" ht="13.5" thickBot="1" x14ac:dyDescent="0.25">
      <c r="A215" s="280"/>
      <c r="B215" s="280"/>
      <c r="C215" s="62" t="s">
        <v>475</v>
      </c>
      <c r="D215" t="str">
        <f t="shared" si="3"/>
        <v>Palmira</v>
      </c>
      <c r="G215" t="s">
        <v>475</v>
      </c>
    </row>
    <row r="216" spans="1:7" ht="13.5" thickBot="1" x14ac:dyDescent="0.25">
      <c r="A216" s="280"/>
      <c r="B216" s="280"/>
      <c r="C216" s="62" t="s">
        <v>279</v>
      </c>
      <c r="D216" t="str">
        <f t="shared" si="3"/>
        <v>Zapote</v>
      </c>
      <c r="G216" t="s">
        <v>279</v>
      </c>
    </row>
    <row r="217" spans="1:7" ht="13.5" thickBot="1" x14ac:dyDescent="0.25">
      <c r="A217" s="280"/>
      <c r="B217" s="281"/>
      <c r="C217" s="62" t="s">
        <v>476</v>
      </c>
      <c r="D217" t="str">
        <f t="shared" si="3"/>
        <v>Brisas</v>
      </c>
      <c r="G217" t="s">
        <v>476</v>
      </c>
    </row>
    <row r="218" spans="1:7" ht="13.5" thickBot="1" x14ac:dyDescent="0.25">
      <c r="A218" s="280"/>
      <c r="B218" s="279" t="s">
        <v>477</v>
      </c>
      <c r="C218" s="62" t="s">
        <v>478</v>
      </c>
      <c r="D218" t="str">
        <f t="shared" si="3"/>
        <v>Sarchí Norte</v>
      </c>
      <c r="G218" t="s">
        <v>478</v>
      </c>
    </row>
    <row r="219" spans="1:7" ht="13.5" thickBot="1" x14ac:dyDescent="0.25">
      <c r="A219" s="280"/>
      <c r="B219" s="280"/>
      <c r="C219" s="62" t="s">
        <v>479</v>
      </c>
      <c r="D219" t="str">
        <f t="shared" si="3"/>
        <v>Sarchí Sur</v>
      </c>
      <c r="G219" t="s">
        <v>479</v>
      </c>
    </row>
    <row r="220" spans="1:7" ht="13.5" thickBot="1" x14ac:dyDescent="0.25">
      <c r="A220" s="280"/>
      <c r="B220" s="280"/>
      <c r="C220" s="62" t="s">
        <v>480</v>
      </c>
      <c r="D220" t="str">
        <f t="shared" si="3"/>
        <v>Toro Amarillo</v>
      </c>
      <c r="G220" t="s">
        <v>480</v>
      </c>
    </row>
    <row r="221" spans="1:7" ht="13.5" thickBot="1" x14ac:dyDescent="0.25">
      <c r="A221" s="280"/>
      <c r="B221" s="280"/>
      <c r="C221" s="62" t="s">
        <v>372</v>
      </c>
      <c r="D221" t="str">
        <f t="shared" si="3"/>
        <v>San Pedro</v>
      </c>
      <c r="G221" t="s">
        <v>372</v>
      </c>
    </row>
    <row r="222" spans="1:7" ht="13.5" thickBot="1" x14ac:dyDescent="0.25">
      <c r="A222" s="280"/>
      <c r="B222" s="281"/>
      <c r="C222" s="62" t="s">
        <v>481</v>
      </c>
      <c r="D222" t="str">
        <f t="shared" si="3"/>
        <v>Rodríguez</v>
      </c>
      <c r="G222" t="s">
        <v>481</v>
      </c>
    </row>
    <row r="223" spans="1:7" ht="13.5" thickBot="1" x14ac:dyDescent="0.25">
      <c r="A223" s="280"/>
      <c r="B223" s="279" t="s">
        <v>482</v>
      </c>
      <c r="C223" s="62" t="s">
        <v>483</v>
      </c>
      <c r="D223" t="str">
        <f t="shared" si="3"/>
        <v>Upala</v>
      </c>
      <c r="G223" t="s">
        <v>483</v>
      </c>
    </row>
    <row r="224" spans="1:7" ht="13.5" thickBot="1" x14ac:dyDescent="0.25">
      <c r="A224" s="280"/>
      <c r="B224" s="280"/>
      <c r="C224" s="62" t="s">
        <v>484</v>
      </c>
      <c r="D224" t="str">
        <f t="shared" si="3"/>
        <v>Aguas Claras</v>
      </c>
      <c r="G224" t="s">
        <v>484</v>
      </c>
    </row>
    <row r="225" spans="1:7" ht="13.5" thickBot="1" x14ac:dyDescent="0.25">
      <c r="A225" s="280"/>
      <c r="B225" s="280"/>
      <c r="C225" s="62" t="s">
        <v>405</v>
      </c>
      <c r="D225" t="str">
        <f t="shared" si="3"/>
        <v>San José</v>
      </c>
      <c r="G225" t="s">
        <v>405</v>
      </c>
    </row>
    <row r="226" spans="1:7" ht="13.5" thickBot="1" x14ac:dyDescent="0.25">
      <c r="A226" s="280"/>
      <c r="B226" s="280"/>
      <c r="C226" s="62" t="s">
        <v>485</v>
      </c>
      <c r="D226" t="str">
        <f t="shared" si="3"/>
        <v>Bijagua</v>
      </c>
      <c r="G226" t="s">
        <v>485</v>
      </c>
    </row>
    <row r="227" spans="1:7" ht="13.5" thickBot="1" x14ac:dyDescent="0.25">
      <c r="A227" s="280"/>
      <c r="B227" s="280"/>
      <c r="C227" s="62" t="s">
        <v>486</v>
      </c>
      <c r="D227" t="str">
        <f t="shared" si="3"/>
        <v>Delicias</v>
      </c>
      <c r="G227" t="s">
        <v>486</v>
      </c>
    </row>
    <row r="228" spans="1:7" ht="13.5" thickBot="1" x14ac:dyDescent="0.25">
      <c r="A228" s="280"/>
      <c r="B228" s="280"/>
      <c r="C228" s="62" t="s">
        <v>487</v>
      </c>
      <c r="D228" t="str">
        <f t="shared" si="3"/>
        <v>Dos Ríos</v>
      </c>
      <c r="G228" t="s">
        <v>487</v>
      </c>
    </row>
    <row r="229" spans="1:7" ht="13.5" thickBot="1" x14ac:dyDescent="0.25">
      <c r="A229" s="280"/>
      <c r="B229" s="280"/>
      <c r="C229" s="62" t="s">
        <v>488</v>
      </c>
      <c r="D229" t="str">
        <f t="shared" si="3"/>
        <v>Yolillal</v>
      </c>
      <c r="G229" t="s">
        <v>488</v>
      </c>
    </row>
    <row r="230" spans="1:7" ht="13.5" thickBot="1" x14ac:dyDescent="0.25">
      <c r="A230" s="280"/>
      <c r="B230" s="281"/>
      <c r="C230" s="62" t="s">
        <v>489</v>
      </c>
      <c r="D230" t="str">
        <f t="shared" si="3"/>
        <v>Canalete</v>
      </c>
      <c r="G230" t="s">
        <v>489</v>
      </c>
    </row>
    <row r="231" spans="1:7" ht="13.5" thickBot="1" x14ac:dyDescent="0.25">
      <c r="A231" s="280"/>
      <c r="B231" s="279" t="s">
        <v>490</v>
      </c>
      <c r="C231" s="62" t="s">
        <v>491</v>
      </c>
      <c r="D231" t="str">
        <f t="shared" si="3"/>
        <v>Los Chiles</v>
      </c>
      <c r="G231" t="s">
        <v>491</v>
      </c>
    </row>
    <row r="232" spans="1:7" ht="13.5" thickBot="1" x14ac:dyDescent="0.25">
      <c r="A232" s="280"/>
      <c r="B232" s="280"/>
      <c r="C232" s="62" t="s">
        <v>492</v>
      </c>
      <c r="D232" t="str">
        <f t="shared" si="3"/>
        <v>Caño Negro</v>
      </c>
      <c r="G232" t="s">
        <v>492</v>
      </c>
    </row>
    <row r="233" spans="1:7" ht="13.5" thickBot="1" x14ac:dyDescent="0.25">
      <c r="A233" s="280"/>
      <c r="B233" s="280"/>
      <c r="C233" s="62" t="s">
        <v>493</v>
      </c>
      <c r="D233" t="str">
        <f t="shared" si="3"/>
        <v>El Amparo</v>
      </c>
      <c r="G233" t="s">
        <v>493</v>
      </c>
    </row>
    <row r="234" spans="1:7" ht="13.5" thickBot="1" x14ac:dyDescent="0.25">
      <c r="A234" s="280"/>
      <c r="B234" s="281"/>
      <c r="C234" s="62" t="s">
        <v>494</v>
      </c>
      <c r="D234" t="str">
        <f t="shared" si="3"/>
        <v>San Jorge</v>
      </c>
      <c r="G234" t="s">
        <v>494</v>
      </c>
    </row>
    <row r="235" spans="1:7" ht="13.5" thickBot="1" x14ac:dyDescent="0.25">
      <c r="A235" s="280"/>
      <c r="B235" s="279" t="s">
        <v>495</v>
      </c>
      <c r="C235" s="62" t="s">
        <v>289</v>
      </c>
      <c r="D235" t="str">
        <f t="shared" si="3"/>
        <v>San Rafael</v>
      </c>
      <c r="G235" t="s">
        <v>289</v>
      </c>
    </row>
    <row r="236" spans="1:7" ht="13.5" thickBot="1" x14ac:dyDescent="0.25">
      <c r="A236" s="280"/>
      <c r="B236" s="280"/>
      <c r="C236" s="62" t="s">
        <v>462</v>
      </c>
      <c r="D236" t="str">
        <f t="shared" si="3"/>
        <v>Buenavista</v>
      </c>
      <c r="G236" t="s">
        <v>462</v>
      </c>
    </row>
    <row r="237" spans="1:7" ht="13.5" thickBot="1" x14ac:dyDescent="0.25">
      <c r="A237" s="280"/>
      <c r="B237" s="280"/>
      <c r="C237" s="62" t="s">
        <v>496</v>
      </c>
      <c r="D237" t="str">
        <f t="shared" si="3"/>
        <v>Cote</v>
      </c>
      <c r="G237" t="s">
        <v>496</v>
      </c>
    </row>
    <row r="238" spans="1:7" ht="13.5" thickBot="1" x14ac:dyDescent="0.25">
      <c r="A238" s="280"/>
      <c r="B238" s="281"/>
      <c r="C238" s="62" t="s">
        <v>497</v>
      </c>
      <c r="D238" t="str">
        <f t="shared" si="3"/>
        <v>Katira</v>
      </c>
      <c r="G238" t="s">
        <v>497</v>
      </c>
    </row>
    <row r="239" spans="1:7" ht="13.5" thickBot="1" x14ac:dyDescent="0.25">
      <c r="A239" s="280"/>
      <c r="B239" s="279" t="s">
        <v>498</v>
      </c>
      <c r="C239" s="62" t="s">
        <v>499</v>
      </c>
      <c r="D239" t="str">
        <f t="shared" si="3"/>
        <v>Río Cuarto</v>
      </c>
      <c r="G239" t="s">
        <v>499</v>
      </c>
    </row>
    <row r="240" spans="1:7" ht="13.5" thickBot="1" x14ac:dyDescent="0.25">
      <c r="A240" s="280"/>
      <c r="B240" s="280"/>
      <c r="C240" s="62" t="s">
        <v>500</v>
      </c>
      <c r="D240" t="str">
        <f t="shared" si="3"/>
        <v>Santa Rita</v>
      </c>
      <c r="G240" t="s">
        <v>500</v>
      </c>
    </row>
    <row r="241" spans="1:7" ht="13.5" thickBot="1" x14ac:dyDescent="0.25">
      <c r="A241" s="281"/>
      <c r="B241" s="281"/>
      <c r="C241" s="62" t="s">
        <v>501</v>
      </c>
      <c r="D241" t="str">
        <f t="shared" si="3"/>
        <v>Santa Isabel</v>
      </c>
      <c r="G241" t="s">
        <v>501</v>
      </c>
    </row>
    <row r="242" spans="1:7" ht="13.5" thickBot="1" x14ac:dyDescent="0.25">
      <c r="A242" s="279" t="s">
        <v>502</v>
      </c>
      <c r="B242" s="279" t="s">
        <v>502</v>
      </c>
      <c r="C242" s="62" t="s">
        <v>503</v>
      </c>
      <c r="D242" t="str">
        <f t="shared" si="3"/>
        <v>Oriental</v>
      </c>
      <c r="G242" t="s">
        <v>503</v>
      </c>
    </row>
    <row r="243" spans="1:7" ht="13.5" thickBot="1" x14ac:dyDescent="0.25">
      <c r="A243" s="280"/>
      <c r="B243" s="280"/>
      <c r="C243" s="62" t="s">
        <v>504</v>
      </c>
      <c r="D243" t="str">
        <f t="shared" si="3"/>
        <v>Occidental</v>
      </c>
      <c r="G243" t="s">
        <v>504</v>
      </c>
    </row>
    <row r="244" spans="1:7" ht="13.5" thickBot="1" x14ac:dyDescent="0.25">
      <c r="A244" s="280"/>
      <c r="B244" s="280"/>
      <c r="C244" s="62" t="s">
        <v>275</v>
      </c>
      <c r="D244" t="str">
        <f t="shared" si="3"/>
        <v>Carmen</v>
      </c>
      <c r="G244" t="s">
        <v>275</v>
      </c>
    </row>
    <row r="245" spans="1:7" ht="13.5" thickBot="1" x14ac:dyDescent="0.25">
      <c r="A245" s="280"/>
      <c r="B245" s="280"/>
      <c r="C245" s="62" t="s">
        <v>505</v>
      </c>
      <c r="D245" t="str">
        <f t="shared" si="3"/>
        <v>San Nicolás</v>
      </c>
      <c r="G245" t="s">
        <v>505</v>
      </c>
    </row>
    <row r="246" spans="1:7" ht="13.5" thickBot="1" x14ac:dyDescent="0.25">
      <c r="A246" s="280"/>
      <c r="B246" s="280"/>
      <c r="C246" s="62" t="s">
        <v>506</v>
      </c>
      <c r="D246" t="str">
        <f t="shared" si="3"/>
        <v>Aguacaliente</v>
      </c>
      <c r="G246" t="s">
        <v>506</v>
      </c>
    </row>
    <row r="247" spans="1:7" ht="13.5" thickBot="1" x14ac:dyDescent="0.25">
      <c r="A247" s="280"/>
      <c r="B247" s="280"/>
      <c r="C247" s="62" t="s">
        <v>332</v>
      </c>
      <c r="D247" t="str">
        <f t="shared" si="3"/>
        <v>Guadalupe</v>
      </c>
      <c r="G247" t="s">
        <v>332</v>
      </c>
    </row>
    <row r="248" spans="1:7" ht="13.5" thickBot="1" x14ac:dyDescent="0.25">
      <c r="A248" s="280"/>
      <c r="B248" s="280"/>
      <c r="C248" s="62" t="s">
        <v>507</v>
      </c>
      <c r="D248" t="str">
        <f t="shared" si="3"/>
        <v>Corralillo</v>
      </c>
      <c r="G248" t="s">
        <v>507</v>
      </c>
    </row>
    <row r="249" spans="1:7" ht="13.5" thickBot="1" x14ac:dyDescent="0.25">
      <c r="A249" s="280"/>
      <c r="B249" s="280"/>
      <c r="C249" s="62" t="s">
        <v>508</v>
      </c>
      <c r="D249" t="str">
        <f t="shared" si="3"/>
        <v>Tierra Blanca</v>
      </c>
      <c r="G249" t="s">
        <v>508</v>
      </c>
    </row>
    <row r="250" spans="1:7" ht="13.5" thickBot="1" x14ac:dyDescent="0.25">
      <c r="A250" s="280"/>
      <c r="B250" s="280"/>
      <c r="C250" s="62" t="s">
        <v>509</v>
      </c>
      <c r="D250" t="str">
        <f t="shared" si="3"/>
        <v>Dulce Nombre</v>
      </c>
      <c r="G250" t="s">
        <v>509</v>
      </c>
    </row>
    <row r="251" spans="1:7" ht="13.5" thickBot="1" x14ac:dyDescent="0.25">
      <c r="A251" s="280"/>
      <c r="B251" s="280"/>
      <c r="C251" s="62" t="s">
        <v>510</v>
      </c>
      <c r="D251" t="str">
        <f t="shared" si="3"/>
        <v>Llano Grande</v>
      </c>
      <c r="G251" t="s">
        <v>510</v>
      </c>
    </row>
    <row r="252" spans="1:7" ht="13.5" thickBot="1" x14ac:dyDescent="0.25">
      <c r="A252" s="280"/>
      <c r="B252" s="281"/>
      <c r="C252" s="62" t="s">
        <v>511</v>
      </c>
      <c r="D252" t="str">
        <f t="shared" si="3"/>
        <v>Quebradilla</v>
      </c>
      <c r="G252" t="s">
        <v>511</v>
      </c>
    </row>
    <row r="253" spans="1:7" ht="13.5" thickBot="1" x14ac:dyDescent="0.25">
      <c r="A253" s="280"/>
      <c r="B253" s="279" t="s">
        <v>512</v>
      </c>
      <c r="C253" s="62" t="s">
        <v>513</v>
      </c>
      <c r="D253" t="str">
        <f t="shared" si="3"/>
        <v>Paraíso</v>
      </c>
      <c r="G253" t="s">
        <v>513</v>
      </c>
    </row>
    <row r="254" spans="1:7" ht="13.5" thickBot="1" x14ac:dyDescent="0.25">
      <c r="A254" s="280"/>
      <c r="B254" s="280"/>
      <c r="C254" s="62" t="s">
        <v>304</v>
      </c>
      <c r="D254" t="str">
        <f t="shared" si="3"/>
        <v>Santiago</v>
      </c>
      <c r="G254" t="s">
        <v>304</v>
      </c>
    </row>
    <row r="255" spans="1:7" ht="13.5" thickBot="1" x14ac:dyDescent="0.25">
      <c r="A255" s="280"/>
      <c r="B255" s="280"/>
      <c r="C255" s="62" t="s">
        <v>514</v>
      </c>
      <c r="D255" t="str">
        <f t="shared" si="3"/>
        <v>Orosi</v>
      </c>
      <c r="G255" t="s">
        <v>514</v>
      </c>
    </row>
    <row r="256" spans="1:7" ht="13.5" thickBot="1" x14ac:dyDescent="0.25">
      <c r="A256" s="280"/>
      <c r="B256" s="280"/>
      <c r="C256" s="62" t="s">
        <v>515</v>
      </c>
      <c r="D256" t="str">
        <f t="shared" si="3"/>
        <v>Cachí</v>
      </c>
      <c r="G256" t="s">
        <v>515</v>
      </c>
    </row>
    <row r="257" spans="1:7" ht="13.5" thickBot="1" x14ac:dyDescent="0.25">
      <c r="A257" s="280"/>
      <c r="B257" s="280"/>
      <c r="C257" s="62" t="s">
        <v>516</v>
      </c>
      <c r="D257" t="str">
        <f t="shared" si="3"/>
        <v>Llanos de Santa Lucía</v>
      </c>
      <c r="G257" t="s">
        <v>516</v>
      </c>
    </row>
    <row r="258" spans="1:7" ht="13.5" thickBot="1" x14ac:dyDescent="0.25">
      <c r="A258" s="280"/>
      <c r="B258" s="281"/>
      <c r="C258" s="62" t="s">
        <v>517</v>
      </c>
      <c r="D258" t="str">
        <f t="shared" si="3"/>
        <v>Birrisito</v>
      </c>
      <c r="G258" t="s">
        <v>517</v>
      </c>
    </row>
    <row r="259" spans="1:7" ht="13.5" thickBot="1" x14ac:dyDescent="0.25">
      <c r="A259" s="280"/>
      <c r="B259" s="279" t="s">
        <v>518</v>
      </c>
      <c r="C259" s="62" t="s">
        <v>519</v>
      </c>
      <c r="D259" t="str">
        <f t="shared" si="3"/>
        <v>Tres Ríos</v>
      </c>
      <c r="G259" t="s">
        <v>519</v>
      </c>
    </row>
    <row r="260" spans="1:7" ht="13.5" thickBot="1" x14ac:dyDescent="0.25">
      <c r="A260" s="280"/>
      <c r="B260" s="280"/>
      <c r="C260" s="62" t="s">
        <v>520</v>
      </c>
      <c r="D260" t="str">
        <f t="shared" ref="D260:D323" si="4">C260</f>
        <v>San Diego</v>
      </c>
      <c r="G260" t="s">
        <v>520</v>
      </c>
    </row>
    <row r="261" spans="1:7" ht="13.5" thickBot="1" x14ac:dyDescent="0.25">
      <c r="A261" s="280"/>
      <c r="B261" s="280"/>
      <c r="C261" s="62" t="s">
        <v>362</v>
      </c>
      <c r="D261" t="str">
        <f t="shared" si="4"/>
        <v>San Juan</v>
      </c>
      <c r="G261" t="s">
        <v>362</v>
      </c>
    </row>
    <row r="262" spans="1:7" ht="13.5" thickBot="1" x14ac:dyDescent="0.25">
      <c r="A262" s="280"/>
      <c r="B262" s="280"/>
      <c r="C262" s="62" t="s">
        <v>289</v>
      </c>
      <c r="D262" t="str">
        <f t="shared" si="4"/>
        <v>San Rafael</v>
      </c>
      <c r="G262" t="s">
        <v>289</v>
      </c>
    </row>
    <row r="263" spans="1:7" ht="13.5" thickBot="1" x14ac:dyDescent="0.25">
      <c r="A263" s="280"/>
      <c r="B263" s="280"/>
      <c r="C263" s="62" t="s">
        <v>348</v>
      </c>
      <c r="D263" t="str">
        <f t="shared" si="4"/>
        <v>Concepción</v>
      </c>
      <c r="G263" t="s">
        <v>348</v>
      </c>
    </row>
    <row r="264" spans="1:7" ht="13.5" thickBot="1" x14ac:dyDescent="0.25">
      <c r="A264" s="280"/>
      <c r="B264" s="280"/>
      <c r="C264" s="62" t="s">
        <v>509</v>
      </c>
      <c r="D264" t="str">
        <f t="shared" si="4"/>
        <v>Dulce Nombre</v>
      </c>
      <c r="G264" t="s">
        <v>509</v>
      </c>
    </row>
    <row r="265" spans="1:7" ht="13.5" thickBot="1" x14ac:dyDescent="0.25">
      <c r="A265" s="280"/>
      <c r="B265" s="280"/>
      <c r="C265" s="62" t="s">
        <v>414</v>
      </c>
      <c r="D265" t="str">
        <f t="shared" si="4"/>
        <v>San Ramón</v>
      </c>
      <c r="G265" t="s">
        <v>414</v>
      </c>
    </row>
    <row r="266" spans="1:7" ht="13.5" thickBot="1" x14ac:dyDescent="0.25">
      <c r="A266" s="280"/>
      <c r="B266" s="281"/>
      <c r="C266" s="62" t="s">
        <v>521</v>
      </c>
      <c r="D266" t="str">
        <f t="shared" si="4"/>
        <v>Río Azul</v>
      </c>
      <c r="G266" t="s">
        <v>521</v>
      </c>
    </row>
    <row r="267" spans="1:7" ht="13.5" thickBot="1" x14ac:dyDescent="0.25">
      <c r="A267" s="280"/>
      <c r="B267" s="279" t="s">
        <v>522</v>
      </c>
      <c r="C267" s="62" t="s">
        <v>523</v>
      </c>
      <c r="D267" t="str">
        <f t="shared" si="4"/>
        <v>Juan Viñas</v>
      </c>
      <c r="G267" t="s">
        <v>523</v>
      </c>
    </row>
    <row r="268" spans="1:7" ht="13.5" thickBot="1" x14ac:dyDescent="0.25">
      <c r="A268" s="280"/>
      <c r="B268" s="280"/>
      <c r="C268" s="62" t="s">
        <v>524</v>
      </c>
      <c r="D268" t="str">
        <f t="shared" si="4"/>
        <v>Tucurrique</v>
      </c>
      <c r="G268" t="s">
        <v>524</v>
      </c>
    </row>
    <row r="269" spans="1:7" ht="13.5" thickBot="1" x14ac:dyDescent="0.25">
      <c r="A269" s="280"/>
      <c r="B269" s="280"/>
      <c r="C269" s="62" t="s">
        <v>394</v>
      </c>
      <c r="D269" t="str">
        <f t="shared" si="4"/>
        <v>Pejibaye</v>
      </c>
      <c r="G269" t="s">
        <v>394</v>
      </c>
    </row>
    <row r="270" spans="1:7" ht="13.5" thickBot="1" x14ac:dyDescent="0.25">
      <c r="A270" s="280"/>
      <c r="B270" s="281"/>
      <c r="C270" s="62" t="s">
        <v>525</v>
      </c>
      <c r="D270" t="str">
        <f t="shared" si="4"/>
        <v>La Victoria</v>
      </c>
      <c r="G270" t="s">
        <v>525</v>
      </c>
    </row>
    <row r="271" spans="1:7" ht="13.5" thickBot="1" x14ac:dyDescent="0.25">
      <c r="A271" s="280"/>
      <c r="B271" s="279" t="s">
        <v>526</v>
      </c>
      <c r="C271" s="62" t="s">
        <v>527</v>
      </c>
      <c r="D271" t="str">
        <f t="shared" si="4"/>
        <v>Turrialba</v>
      </c>
      <c r="G271" t="s">
        <v>527</v>
      </c>
    </row>
    <row r="272" spans="1:7" ht="13.5" thickBot="1" x14ac:dyDescent="0.25">
      <c r="A272" s="280"/>
      <c r="B272" s="280"/>
      <c r="C272" s="62" t="s">
        <v>528</v>
      </c>
      <c r="D272" t="str">
        <f t="shared" si="4"/>
        <v>La Suiza</v>
      </c>
      <c r="G272" t="s">
        <v>528</v>
      </c>
    </row>
    <row r="273" spans="1:7" ht="13.5" thickBot="1" x14ac:dyDescent="0.25">
      <c r="A273" s="280"/>
      <c r="B273" s="280"/>
      <c r="C273" s="62" t="s">
        <v>529</v>
      </c>
      <c r="D273" t="str">
        <f t="shared" si="4"/>
        <v>Peralta</v>
      </c>
      <c r="G273" t="s">
        <v>529</v>
      </c>
    </row>
    <row r="274" spans="1:7" ht="13.5" thickBot="1" x14ac:dyDescent="0.25">
      <c r="A274" s="280"/>
      <c r="B274" s="280"/>
      <c r="C274" s="62" t="s">
        <v>403</v>
      </c>
      <c r="D274" t="str">
        <f t="shared" si="4"/>
        <v>Santa Cruz</v>
      </c>
      <c r="G274" t="s">
        <v>403</v>
      </c>
    </row>
    <row r="275" spans="1:7" ht="13.5" thickBot="1" x14ac:dyDescent="0.25">
      <c r="A275" s="280"/>
      <c r="B275" s="280"/>
      <c r="C275" s="62" t="s">
        <v>530</v>
      </c>
      <c r="D275" t="str">
        <f t="shared" si="4"/>
        <v>Santa Teresita</v>
      </c>
      <c r="G275" t="s">
        <v>530</v>
      </c>
    </row>
    <row r="276" spans="1:7" ht="13.5" thickBot="1" x14ac:dyDescent="0.25">
      <c r="A276" s="280"/>
      <c r="B276" s="280"/>
      <c r="C276" s="62" t="s">
        <v>531</v>
      </c>
      <c r="D276" t="str">
        <f t="shared" si="4"/>
        <v>Pavones</v>
      </c>
      <c r="G276" t="s">
        <v>531</v>
      </c>
    </row>
    <row r="277" spans="1:7" ht="13.5" thickBot="1" x14ac:dyDescent="0.25">
      <c r="A277" s="280"/>
      <c r="B277" s="280"/>
      <c r="C277" s="62" t="s">
        <v>532</v>
      </c>
      <c r="D277" t="str">
        <f t="shared" si="4"/>
        <v>Tuis</v>
      </c>
      <c r="G277" t="s">
        <v>532</v>
      </c>
    </row>
    <row r="278" spans="1:7" ht="13.5" thickBot="1" x14ac:dyDescent="0.25">
      <c r="A278" s="280"/>
      <c r="B278" s="280"/>
      <c r="C278" s="62" t="s">
        <v>533</v>
      </c>
      <c r="D278" t="str">
        <f t="shared" si="4"/>
        <v>Tayutic</v>
      </c>
      <c r="G278" t="s">
        <v>533</v>
      </c>
    </row>
    <row r="279" spans="1:7" ht="13.5" thickBot="1" x14ac:dyDescent="0.25">
      <c r="A279" s="280"/>
      <c r="B279" s="280"/>
      <c r="C279" s="62" t="s">
        <v>534</v>
      </c>
      <c r="D279" t="str">
        <f t="shared" si="4"/>
        <v>Santa Rosa</v>
      </c>
      <c r="G279" t="s">
        <v>534</v>
      </c>
    </row>
    <row r="280" spans="1:7" ht="13.5" thickBot="1" x14ac:dyDescent="0.25">
      <c r="A280" s="280"/>
      <c r="B280" s="280"/>
      <c r="C280" s="62" t="s">
        <v>535</v>
      </c>
      <c r="D280" t="str">
        <f t="shared" si="4"/>
        <v>Tres Equis</v>
      </c>
      <c r="G280" t="s">
        <v>535</v>
      </c>
    </row>
    <row r="281" spans="1:7" ht="13.5" thickBot="1" x14ac:dyDescent="0.25">
      <c r="A281" s="280"/>
      <c r="B281" s="280"/>
      <c r="C281" s="62" t="s">
        <v>536</v>
      </c>
      <c r="D281" t="str">
        <f t="shared" si="4"/>
        <v>La Isabel</v>
      </c>
      <c r="G281" t="s">
        <v>536</v>
      </c>
    </row>
    <row r="282" spans="1:7" ht="13.5" thickBot="1" x14ac:dyDescent="0.25">
      <c r="A282" s="280"/>
      <c r="B282" s="281"/>
      <c r="C282" s="62" t="s">
        <v>537</v>
      </c>
      <c r="D282" t="str">
        <f t="shared" si="4"/>
        <v>Chirripó</v>
      </c>
      <c r="G282" t="s">
        <v>537</v>
      </c>
    </row>
    <row r="283" spans="1:7" ht="13.5" thickBot="1" x14ac:dyDescent="0.25">
      <c r="A283" s="280"/>
      <c r="B283" s="279" t="s">
        <v>538</v>
      </c>
      <c r="C283" s="62" t="s">
        <v>539</v>
      </c>
      <c r="D283" t="str">
        <f t="shared" si="4"/>
        <v>Pacayas</v>
      </c>
      <c r="G283" t="s">
        <v>539</v>
      </c>
    </row>
    <row r="284" spans="1:7" ht="13.5" thickBot="1" x14ac:dyDescent="0.25">
      <c r="A284" s="280"/>
      <c r="B284" s="280"/>
      <c r="C284" s="62" t="s">
        <v>540</v>
      </c>
      <c r="D284" t="str">
        <f t="shared" si="4"/>
        <v>Cervantes</v>
      </c>
      <c r="G284" t="s">
        <v>540</v>
      </c>
    </row>
    <row r="285" spans="1:7" ht="13.5" thickBot="1" x14ac:dyDescent="0.25">
      <c r="A285" s="280"/>
      <c r="B285" s="281"/>
      <c r="C285" s="62" t="s">
        <v>541</v>
      </c>
      <c r="D285" t="str">
        <f t="shared" si="4"/>
        <v>Capellades</v>
      </c>
      <c r="G285" t="s">
        <v>541</v>
      </c>
    </row>
    <row r="286" spans="1:7" ht="13.5" thickBot="1" x14ac:dyDescent="0.25">
      <c r="A286" s="280"/>
      <c r="B286" s="279" t="s">
        <v>542</v>
      </c>
      <c r="C286" s="62" t="s">
        <v>289</v>
      </c>
      <c r="D286" t="str">
        <f t="shared" si="4"/>
        <v>San Rafael</v>
      </c>
      <c r="G286" t="s">
        <v>289</v>
      </c>
    </row>
    <row r="287" spans="1:7" ht="13.5" thickBot="1" x14ac:dyDescent="0.25">
      <c r="A287" s="280"/>
      <c r="B287" s="280"/>
      <c r="C287" s="62" t="s">
        <v>543</v>
      </c>
      <c r="D287" t="str">
        <f t="shared" si="4"/>
        <v>Cot</v>
      </c>
      <c r="G287" t="s">
        <v>543</v>
      </c>
    </row>
    <row r="288" spans="1:7" ht="13.5" thickBot="1" x14ac:dyDescent="0.25">
      <c r="A288" s="280"/>
      <c r="B288" s="280"/>
      <c r="C288" s="62" t="s">
        <v>544</v>
      </c>
      <c r="D288" t="str">
        <f t="shared" si="4"/>
        <v>Potrero Cerrado</v>
      </c>
      <c r="G288" t="s">
        <v>544</v>
      </c>
    </row>
    <row r="289" spans="1:7" ht="13.5" thickBot="1" x14ac:dyDescent="0.25">
      <c r="A289" s="280"/>
      <c r="B289" s="280"/>
      <c r="C289" s="62" t="s">
        <v>545</v>
      </c>
      <c r="D289" t="str">
        <f t="shared" si="4"/>
        <v>Cipreses</v>
      </c>
      <c r="G289" t="s">
        <v>545</v>
      </c>
    </row>
    <row r="290" spans="1:7" ht="13.5" thickBot="1" x14ac:dyDescent="0.25">
      <c r="A290" s="280"/>
      <c r="B290" s="281"/>
      <c r="C290" s="62" t="s">
        <v>534</v>
      </c>
      <c r="D290" t="str">
        <f t="shared" si="4"/>
        <v>Santa Rosa</v>
      </c>
      <c r="G290" t="s">
        <v>534</v>
      </c>
    </row>
    <row r="291" spans="1:7" ht="13.5" thickBot="1" x14ac:dyDescent="0.25">
      <c r="A291" s="280"/>
      <c r="B291" s="279" t="s">
        <v>546</v>
      </c>
      <c r="C291" s="62" t="s">
        <v>547</v>
      </c>
      <c r="D291" t="str">
        <f t="shared" si="4"/>
        <v>El Tejar</v>
      </c>
      <c r="G291" t="s">
        <v>547</v>
      </c>
    </row>
    <row r="292" spans="1:7" ht="13.5" thickBot="1" x14ac:dyDescent="0.25">
      <c r="A292" s="280"/>
      <c r="B292" s="280"/>
      <c r="C292" s="62" t="s">
        <v>351</v>
      </c>
      <c r="D292" t="str">
        <f t="shared" si="4"/>
        <v>San Isidro</v>
      </c>
      <c r="G292" t="s">
        <v>351</v>
      </c>
    </row>
    <row r="293" spans="1:7" ht="13.5" thickBot="1" x14ac:dyDescent="0.25">
      <c r="A293" s="280"/>
      <c r="B293" s="280"/>
      <c r="C293" s="62" t="s">
        <v>548</v>
      </c>
      <c r="D293" t="str">
        <f t="shared" si="4"/>
        <v>Tobosi</v>
      </c>
      <c r="G293" t="s">
        <v>548</v>
      </c>
    </row>
    <row r="294" spans="1:7" ht="13.5" thickBot="1" x14ac:dyDescent="0.25">
      <c r="A294" s="281"/>
      <c r="B294" s="281"/>
      <c r="C294" s="62" t="s">
        <v>549</v>
      </c>
      <c r="D294" t="str">
        <f t="shared" si="4"/>
        <v>Patio de Agua</v>
      </c>
      <c r="G294" t="s">
        <v>549</v>
      </c>
    </row>
    <row r="295" spans="1:7" ht="13.5" thickBot="1" x14ac:dyDescent="0.25">
      <c r="A295" s="279" t="s">
        <v>550</v>
      </c>
      <c r="B295" s="279" t="s">
        <v>550</v>
      </c>
      <c r="C295" s="62" t="s">
        <v>551</v>
      </c>
      <c r="D295" t="str">
        <f t="shared" si="4"/>
        <v>Heredia</v>
      </c>
      <c r="G295" t="s">
        <v>551</v>
      </c>
    </row>
    <row r="296" spans="1:7" ht="13.5" thickBot="1" x14ac:dyDescent="0.25">
      <c r="A296" s="280"/>
      <c r="B296" s="280"/>
      <c r="C296" s="62" t="s">
        <v>374</v>
      </c>
      <c r="D296" t="str">
        <f t="shared" si="4"/>
        <v>Mercedes</v>
      </c>
      <c r="G296" t="s">
        <v>374</v>
      </c>
    </row>
    <row r="297" spans="1:7" ht="13.5" thickBot="1" x14ac:dyDescent="0.25">
      <c r="A297" s="280"/>
      <c r="B297" s="280"/>
      <c r="C297" s="62" t="s">
        <v>333</v>
      </c>
      <c r="D297" t="str">
        <f t="shared" si="4"/>
        <v>San Francisco</v>
      </c>
      <c r="G297" t="s">
        <v>333</v>
      </c>
    </row>
    <row r="298" spans="1:7" ht="13.5" thickBot="1" x14ac:dyDescent="0.25">
      <c r="A298" s="280"/>
      <c r="B298" s="280"/>
      <c r="C298" s="62" t="s">
        <v>552</v>
      </c>
      <c r="D298" t="str">
        <f t="shared" si="4"/>
        <v>Ulloa</v>
      </c>
      <c r="G298" t="s">
        <v>552</v>
      </c>
    </row>
    <row r="299" spans="1:7" ht="13.5" thickBot="1" x14ac:dyDescent="0.25">
      <c r="A299" s="280"/>
      <c r="B299" s="281"/>
      <c r="C299" s="62" t="s">
        <v>553</v>
      </c>
      <c r="D299" t="str">
        <f t="shared" si="4"/>
        <v>Varablanca</v>
      </c>
      <c r="G299" t="s">
        <v>553</v>
      </c>
    </row>
    <row r="300" spans="1:7" ht="13.5" thickBot="1" x14ac:dyDescent="0.25">
      <c r="A300" s="280"/>
      <c r="B300" s="279" t="s">
        <v>554</v>
      </c>
      <c r="C300" s="62" t="s">
        <v>555</v>
      </c>
      <c r="D300" t="str">
        <f t="shared" si="4"/>
        <v>Barva</v>
      </c>
      <c r="G300" t="s">
        <v>555</v>
      </c>
    </row>
    <row r="301" spans="1:7" ht="13.5" thickBot="1" x14ac:dyDescent="0.25">
      <c r="A301" s="280"/>
      <c r="B301" s="280"/>
      <c r="C301" s="62" t="s">
        <v>372</v>
      </c>
      <c r="D301" t="str">
        <f t="shared" si="4"/>
        <v>San Pedro</v>
      </c>
      <c r="G301" t="s">
        <v>372</v>
      </c>
    </row>
    <row r="302" spans="1:7" ht="13.5" thickBot="1" x14ac:dyDescent="0.25">
      <c r="A302" s="280"/>
      <c r="B302" s="280"/>
      <c r="C302" s="62" t="s">
        <v>376</v>
      </c>
      <c r="D302" t="str">
        <f t="shared" si="4"/>
        <v>San Pablo</v>
      </c>
      <c r="G302" t="s">
        <v>376</v>
      </c>
    </row>
    <row r="303" spans="1:7" ht="13.5" thickBot="1" x14ac:dyDescent="0.25">
      <c r="A303" s="280"/>
      <c r="B303" s="280"/>
      <c r="C303" s="62" t="s">
        <v>424</v>
      </c>
      <c r="D303" t="str">
        <f t="shared" si="4"/>
        <v>San Roque</v>
      </c>
      <c r="G303" t="s">
        <v>424</v>
      </c>
    </row>
    <row r="304" spans="1:7" ht="13.5" thickBot="1" x14ac:dyDescent="0.25">
      <c r="A304" s="280"/>
      <c r="B304" s="280"/>
      <c r="C304" s="62" t="s">
        <v>556</v>
      </c>
      <c r="D304" t="str">
        <f t="shared" si="4"/>
        <v>Santa Lucía</v>
      </c>
      <c r="G304" t="s">
        <v>556</v>
      </c>
    </row>
    <row r="305" spans="1:7" ht="13.5" thickBot="1" x14ac:dyDescent="0.25">
      <c r="A305" s="280"/>
      <c r="B305" s="281"/>
      <c r="C305" s="62" t="s">
        <v>557</v>
      </c>
      <c r="D305" t="str">
        <f t="shared" si="4"/>
        <v>San José de la Montaña</v>
      </c>
      <c r="G305" t="s">
        <v>557</v>
      </c>
    </row>
    <row r="306" spans="1:7" ht="13.5" thickBot="1" x14ac:dyDescent="0.25">
      <c r="A306" s="280"/>
      <c r="B306" s="279" t="s">
        <v>558</v>
      </c>
      <c r="C306" s="62" t="s">
        <v>559</v>
      </c>
      <c r="D306" t="str">
        <f t="shared" si="4"/>
        <v>Santo Domingo</v>
      </c>
      <c r="G306" t="s">
        <v>559</v>
      </c>
    </row>
    <row r="307" spans="1:7" ht="13.5" thickBot="1" x14ac:dyDescent="0.25">
      <c r="A307" s="280"/>
      <c r="B307" s="280"/>
      <c r="C307" s="62" t="s">
        <v>368</v>
      </c>
      <c r="D307" t="str">
        <f t="shared" si="4"/>
        <v>San Vicente</v>
      </c>
      <c r="G307" t="s">
        <v>368</v>
      </c>
    </row>
    <row r="308" spans="1:7" ht="13.5" thickBot="1" x14ac:dyDescent="0.25">
      <c r="A308" s="280"/>
      <c r="B308" s="280"/>
      <c r="C308" s="62" t="s">
        <v>292</v>
      </c>
      <c r="D308" t="str">
        <f t="shared" si="4"/>
        <v>San Miguel</v>
      </c>
      <c r="G308" t="s">
        <v>292</v>
      </c>
    </row>
    <row r="309" spans="1:7" ht="13.5" thickBot="1" x14ac:dyDescent="0.25">
      <c r="A309" s="280"/>
      <c r="B309" s="280"/>
      <c r="C309" s="62" t="s">
        <v>560</v>
      </c>
      <c r="D309" t="str">
        <f t="shared" si="4"/>
        <v>Paracito</v>
      </c>
      <c r="G309" t="s">
        <v>560</v>
      </c>
    </row>
    <row r="310" spans="1:7" ht="13.5" thickBot="1" x14ac:dyDescent="0.25">
      <c r="A310" s="280"/>
      <c r="B310" s="280"/>
      <c r="C310" s="62" t="s">
        <v>561</v>
      </c>
      <c r="D310" t="str">
        <f t="shared" si="4"/>
        <v>Santo Tomás</v>
      </c>
      <c r="G310" t="s">
        <v>561</v>
      </c>
    </row>
    <row r="311" spans="1:7" ht="13.5" thickBot="1" x14ac:dyDescent="0.25">
      <c r="A311" s="280"/>
      <c r="B311" s="280"/>
      <c r="C311" s="62" t="s">
        <v>534</v>
      </c>
      <c r="D311" t="str">
        <f t="shared" si="4"/>
        <v>Santa Rosa</v>
      </c>
      <c r="G311" t="s">
        <v>534</v>
      </c>
    </row>
    <row r="312" spans="1:7" ht="13.5" thickBot="1" x14ac:dyDescent="0.25">
      <c r="A312" s="280"/>
      <c r="B312" s="280"/>
      <c r="C312" s="62" t="s">
        <v>562</v>
      </c>
      <c r="D312" t="str">
        <f t="shared" si="4"/>
        <v>Tures</v>
      </c>
      <c r="G312" t="s">
        <v>562</v>
      </c>
    </row>
    <row r="313" spans="1:7" ht="13.5" thickBot="1" x14ac:dyDescent="0.25">
      <c r="A313" s="280"/>
      <c r="B313" s="281"/>
      <c r="C313" s="62" t="s">
        <v>563</v>
      </c>
      <c r="D313" t="str">
        <f t="shared" si="4"/>
        <v>Pará</v>
      </c>
      <c r="G313" t="s">
        <v>563</v>
      </c>
    </row>
    <row r="314" spans="1:7" ht="13.5" thickBot="1" x14ac:dyDescent="0.25">
      <c r="A314" s="280"/>
      <c r="B314" s="279" t="s">
        <v>564</v>
      </c>
      <c r="C314" s="62" t="s">
        <v>565</v>
      </c>
      <c r="D314" t="str">
        <f t="shared" si="4"/>
        <v>Santa Bárbara</v>
      </c>
      <c r="G314" t="s">
        <v>565</v>
      </c>
    </row>
    <row r="315" spans="1:7" ht="13.5" thickBot="1" x14ac:dyDescent="0.25">
      <c r="A315" s="280"/>
      <c r="B315" s="280"/>
      <c r="C315" s="62" t="s">
        <v>372</v>
      </c>
      <c r="D315" t="str">
        <f t="shared" si="4"/>
        <v>San Pedro</v>
      </c>
      <c r="G315" t="s">
        <v>372</v>
      </c>
    </row>
    <row r="316" spans="1:7" ht="13.5" thickBot="1" x14ac:dyDescent="0.25">
      <c r="A316" s="280"/>
      <c r="B316" s="280"/>
      <c r="C316" s="62" t="s">
        <v>362</v>
      </c>
      <c r="D316" t="str">
        <f t="shared" si="4"/>
        <v>San Juan</v>
      </c>
      <c r="G316" t="s">
        <v>362</v>
      </c>
    </row>
    <row r="317" spans="1:7" ht="13.5" thickBot="1" x14ac:dyDescent="0.25">
      <c r="A317" s="280"/>
      <c r="B317" s="280"/>
      <c r="C317" s="62" t="s">
        <v>435</v>
      </c>
      <c r="D317" t="str">
        <f t="shared" si="4"/>
        <v>Jesús</v>
      </c>
      <c r="G317" t="s">
        <v>435</v>
      </c>
    </row>
    <row r="318" spans="1:7" ht="13.5" thickBot="1" x14ac:dyDescent="0.25">
      <c r="A318" s="280"/>
      <c r="B318" s="280"/>
      <c r="C318" s="62" t="s">
        <v>559</v>
      </c>
      <c r="D318" t="str">
        <f t="shared" si="4"/>
        <v>Santo Domingo</v>
      </c>
      <c r="G318" t="s">
        <v>559</v>
      </c>
    </row>
    <row r="319" spans="1:7" ht="13.5" thickBot="1" x14ac:dyDescent="0.25">
      <c r="A319" s="280"/>
      <c r="B319" s="281"/>
      <c r="C319" s="62" t="s">
        <v>566</v>
      </c>
      <c r="D319" t="str">
        <f t="shared" si="4"/>
        <v>Purabá</v>
      </c>
      <c r="G319" t="s">
        <v>566</v>
      </c>
    </row>
    <row r="320" spans="1:7" ht="13.5" thickBot="1" x14ac:dyDescent="0.25">
      <c r="A320" s="280"/>
      <c r="B320" s="279" t="s">
        <v>567</v>
      </c>
      <c r="C320" s="62" t="s">
        <v>289</v>
      </c>
      <c r="D320" t="str">
        <f t="shared" si="4"/>
        <v>San Rafael</v>
      </c>
      <c r="G320" t="s">
        <v>289</v>
      </c>
    </row>
    <row r="321" spans="1:7" ht="13.5" thickBot="1" x14ac:dyDescent="0.25">
      <c r="A321" s="280"/>
      <c r="B321" s="280"/>
      <c r="C321" s="62" t="s">
        <v>347</v>
      </c>
      <c r="D321" t="str">
        <f t="shared" si="4"/>
        <v>San Josecito</v>
      </c>
      <c r="G321" t="s">
        <v>347</v>
      </c>
    </row>
    <row r="322" spans="1:7" ht="13.5" thickBot="1" x14ac:dyDescent="0.25">
      <c r="A322" s="280"/>
      <c r="B322" s="280"/>
      <c r="C322" s="62" t="s">
        <v>304</v>
      </c>
      <c r="D322" t="str">
        <f t="shared" si="4"/>
        <v>Santiago</v>
      </c>
      <c r="G322" t="s">
        <v>304</v>
      </c>
    </row>
    <row r="323" spans="1:7" ht="13.5" thickBot="1" x14ac:dyDescent="0.25">
      <c r="A323" s="280"/>
      <c r="B323" s="280"/>
      <c r="C323" s="62" t="s">
        <v>417</v>
      </c>
      <c r="D323" t="str">
        <f t="shared" si="4"/>
        <v>Ángeles</v>
      </c>
      <c r="G323" t="s">
        <v>417</v>
      </c>
    </row>
    <row r="324" spans="1:7" ht="13.5" thickBot="1" x14ac:dyDescent="0.25">
      <c r="A324" s="280"/>
      <c r="B324" s="281"/>
      <c r="C324" s="62" t="s">
        <v>348</v>
      </c>
      <c r="D324" t="str">
        <f t="shared" ref="D324:D387" si="5">C324</f>
        <v>Concepción</v>
      </c>
      <c r="G324" t="s">
        <v>348</v>
      </c>
    </row>
    <row r="325" spans="1:7" ht="13.5" thickBot="1" x14ac:dyDescent="0.25">
      <c r="A325" s="280"/>
      <c r="B325" s="279" t="s">
        <v>568</v>
      </c>
      <c r="C325" s="62" t="s">
        <v>351</v>
      </c>
      <c r="D325" t="str">
        <f t="shared" si="5"/>
        <v>San Isidro</v>
      </c>
      <c r="G325" t="s">
        <v>351</v>
      </c>
    </row>
    <row r="326" spans="1:7" ht="13.5" thickBot="1" x14ac:dyDescent="0.25">
      <c r="A326" s="280"/>
      <c r="B326" s="280"/>
      <c r="C326" s="62" t="s">
        <v>405</v>
      </c>
      <c r="D326" t="str">
        <f t="shared" si="5"/>
        <v>San José</v>
      </c>
      <c r="G326" t="s">
        <v>405</v>
      </c>
    </row>
    <row r="327" spans="1:7" ht="13.5" thickBot="1" x14ac:dyDescent="0.25">
      <c r="A327" s="280"/>
      <c r="B327" s="280"/>
      <c r="C327" s="62" t="s">
        <v>348</v>
      </c>
      <c r="D327" t="str">
        <f t="shared" si="5"/>
        <v>Concepción</v>
      </c>
      <c r="G327" t="s">
        <v>348</v>
      </c>
    </row>
    <row r="328" spans="1:7" ht="13.5" thickBot="1" x14ac:dyDescent="0.25">
      <c r="A328" s="280"/>
      <c r="B328" s="281"/>
      <c r="C328" s="62" t="s">
        <v>333</v>
      </c>
      <c r="D328" t="str">
        <f t="shared" si="5"/>
        <v>San Francisco</v>
      </c>
      <c r="G328" t="s">
        <v>333</v>
      </c>
    </row>
    <row r="329" spans="1:7" ht="13.5" thickBot="1" x14ac:dyDescent="0.25">
      <c r="A329" s="280"/>
      <c r="B329" s="279" t="s">
        <v>569</v>
      </c>
      <c r="C329" s="62" t="s">
        <v>288</v>
      </c>
      <c r="D329" t="str">
        <f t="shared" si="5"/>
        <v>San Antonio</v>
      </c>
      <c r="G329" t="s">
        <v>288</v>
      </c>
    </row>
    <row r="330" spans="1:7" ht="13.5" thickBot="1" x14ac:dyDescent="0.25">
      <c r="A330" s="280"/>
      <c r="B330" s="280"/>
      <c r="C330" s="62" t="s">
        <v>570</v>
      </c>
      <c r="D330" t="str">
        <f t="shared" si="5"/>
        <v>La Ribera</v>
      </c>
      <c r="G330" t="s">
        <v>570</v>
      </c>
    </row>
    <row r="331" spans="1:7" ht="13.5" thickBot="1" x14ac:dyDescent="0.25">
      <c r="A331" s="280"/>
      <c r="B331" s="281"/>
      <c r="C331" s="62" t="s">
        <v>571</v>
      </c>
      <c r="D331" t="str">
        <f t="shared" si="5"/>
        <v>La Asunción</v>
      </c>
      <c r="G331" t="s">
        <v>571</v>
      </c>
    </row>
    <row r="332" spans="1:7" ht="13.5" thickBot="1" x14ac:dyDescent="0.25">
      <c r="A332" s="280"/>
      <c r="B332" s="279" t="s">
        <v>572</v>
      </c>
      <c r="C332" s="62" t="s">
        <v>573</v>
      </c>
      <c r="D332" t="str">
        <f t="shared" si="5"/>
        <v>San Joaquín</v>
      </c>
      <c r="G332" t="s">
        <v>573</v>
      </c>
    </row>
    <row r="333" spans="1:7" ht="13.5" thickBot="1" x14ac:dyDescent="0.25">
      <c r="A333" s="280"/>
      <c r="B333" s="280"/>
      <c r="C333" s="62" t="s">
        <v>574</v>
      </c>
      <c r="D333" t="str">
        <f t="shared" si="5"/>
        <v>Barrantes</v>
      </c>
      <c r="G333" t="s">
        <v>574</v>
      </c>
    </row>
    <row r="334" spans="1:7" ht="13.5" thickBot="1" x14ac:dyDescent="0.25">
      <c r="A334" s="280"/>
      <c r="B334" s="281"/>
      <c r="C334" s="62" t="s">
        <v>575</v>
      </c>
      <c r="D334" t="str">
        <f t="shared" si="5"/>
        <v>Llorente</v>
      </c>
      <c r="G334" t="s">
        <v>575</v>
      </c>
    </row>
    <row r="335" spans="1:7" ht="13.5" thickBot="1" x14ac:dyDescent="0.25">
      <c r="A335" s="280"/>
      <c r="B335" s="279" t="s">
        <v>576</v>
      </c>
      <c r="C335" s="62" t="s">
        <v>376</v>
      </c>
      <c r="D335" t="str">
        <f t="shared" si="5"/>
        <v>San Pablo</v>
      </c>
      <c r="G335" t="s">
        <v>376</v>
      </c>
    </row>
    <row r="336" spans="1:7" ht="13.5" thickBot="1" x14ac:dyDescent="0.25">
      <c r="A336" s="280"/>
      <c r="B336" s="281"/>
      <c r="C336" s="62" t="s">
        <v>577</v>
      </c>
      <c r="D336" t="str">
        <f t="shared" si="5"/>
        <v>Rincón de Sabanilla</v>
      </c>
      <c r="G336" t="s">
        <v>577</v>
      </c>
    </row>
    <row r="337" spans="1:7" ht="13.5" thickBot="1" x14ac:dyDescent="0.25">
      <c r="A337" s="280"/>
      <c r="B337" s="279" t="s">
        <v>578</v>
      </c>
      <c r="C337" s="62" t="s">
        <v>579</v>
      </c>
      <c r="D337" t="str">
        <f t="shared" si="5"/>
        <v>Puerto Viejo</v>
      </c>
      <c r="G337" t="s">
        <v>579</v>
      </c>
    </row>
    <row r="338" spans="1:7" ht="13.5" thickBot="1" x14ac:dyDescent="0.25">
      <c r="A338" s="280"/>
      <c r="B338" s="280"/>
      <c r="C338" s="62" t="s">
        <v>580</v>
      </c>
      <c r="D338" t="str">
        <f t="shared" si="5"/>
        <v>La Virgen</v>
      </c>
      <c r="G338" t="s">
        <v>580</v>
      </c>
    </row>
    <row r="339" spans="1:7" ht="13.5" thickBot="1" x14ac:dyDescent="0.25">
      <c r="A339" s="280"/>
      <c r="B339" s="280"/>
      <c r="C339" s="62" t="s">
        <v>581</v>
      </c>
      <c r="D339" t="str">
        <f t="shared" si="5"/>
        <v>Las Horquetas</v>
      </c>
      <c r="G339" t="s">
        <v>581</v>
      </c>
    </row>
    <row r="340" spans="1:7" ht="13.5" thickBot="1" x14ac:dyDescent="0.25">
      <c r="A340" s="280"/>
      <c r="B340" s="280"/>
      <c r="C340" s="62" t="s">
        <v>582</v>
      </c>
      <c r="D340" t="str">
        <f t="shared" si="5"/>
        <v>Llanuras del Gaspar</v>
      </c>
      <c r="G340" t="s">
        <v>582</v>
      </c>
    </row>
    <row r="341" spans="1:7" ht="13.5" thickBot="1" x14ac:dyDescent="0.25">
      <c r="A341" s="281"/>
      <c r="B341" s="281"/>
      <c r="C341" s="62" t="s">
        <v>583</v>
      </c>
      <c r="D341" t="str">
        <f t="shared" si="5"/>
        <v>Cureña</v>
      </c>
      <c r="G341" t="s">
        <v>583</v>
      </c>
    </row>
    <row r="342" spans="1:7" ht="13.5" thickBot="1" x14ac:dyDescent="0.25">
      <c r="A342" s="279" t="s">
        <v>584</v>
      </c>
      <c r="B342" s="279" t="s">
        <v>585</v>
      </c>
      <c r="C342" s="62" t="s">
        <v>586</v>
      </c>
      <c r="D342" t="str">
        <f t="shared" si="5"/>
        <v>Liberia</v>
      </c>
      <c r="G342" t="s">
        <v>586</v>
      </c>
    </row>
    <row r="343" spans="1:7" ht="13.5" thickBot="1" x14ac:dyDescent="0.25">
      <c r="A343" s="280"/>
      <c r="B343" s="280"/>
      <c r="C343" s="62" t="s">
        <v>587</v>
      </c>
      <c r="D343" t="str">
        <f t="shared" si="5"/>
        <v>Cañas Dulces</v>
      </c>
      <c r="G343" t="s">
        <v>587</v>
      </c>
    </row>
    <row r="344" spans="1:7" ht="13.5" thickBot="1" x14ac:dyDescent="0.25">
      <c r="A344" s="280"/>
      <c r="B344" s="280"/>
      <c r="C344" s="62" t="s">
        <v>588</v>
      </c>
      <c r="D344" t="str">
        <f t="shared" si="5"/>
        <v>Mayorga</v>
      </c>
      <c r="G344" t="s">
        <v>588</v>
      </c>
    </row>
    <row r="345" spans="1:7" ht="13.5" thickBot="1" x14ac:dyDescent="0.25">
      <c r="A345" s="280"/>
      <c r="B345" s="280"/>
      <c r="C345" s="62" t="s">
        <v>589</v>
      </c>
      <c r="D345" t="str">
        <f t="shared" si="5"/>
        <v>Nacascolo</v>
      </c>
      <c r="G345" t="s">
        <v>589</v>
      </c>
    </row>
    <row r="346" spans="1:7" ht="13.5" thickBot="1" x14ac:dyDescent="0.25">
      <c r="A346" s="280"/>
      <c r="B346" s="281"/>
      <c r="C346" s="62" t="s">
        <v>590</v>
      </c>
      <c r="D346" t="str">
        <f t="shared" si="5"/>
        <v>Curubandé</v>
      </c>
      <c r="G346" t="s">
        <v>590</v>
      </c>
    </row>
    <row r="347" spans="1:7" ht="13.5" thickBot="1" x14ac:dyDescent="0.25">
      <c r="A347" s="280"/>
      <c r="B347" s="279" t="s">
        <v>591</v>
      </c>
      <c r="C347" s="62" t="s">
        <v>592</v>
      </c>
      <c r="D347" t="str">
        <f t="shared" si="5"/>
        <v>Nicoya</v>
      </c>
      <c r="G347" t="s">
        <v>592</v>
      </c>
    </row>
    <row r="348" spans="1:7" ht="13.5" thickBot="1" x14ac:dyDescent="0.25">
      <c r="A348" s="280"/>
      <c r="B348" s="280"/>
      <c r="C348" s="62" t="s">
        <v>593</v>
      </c>
      <c r="D348" t="str">
        <f t="shared" si="5"/>
        <v>Mansión</v>
      </c>
      <c r="G348" t="s">
        <v>593</v>
      </c>
    </row>
    <row r="349" spans="1:7" ht="13.5" thickBot="1" x14ac:dyDescent="0.25">
      <c r="A349" s="280"/>
      <c r="B349" s="280"/>
      <c r="C349" s="62" t="s">
        <v>288</v>
      </c>
      <c r="D349" t="str">
        <f t="shared" si="5"/>
        <v>San Antonio</v>
      </c>
      <c r="G349" t="s">
        <v>288</v>
      </c>
    </row>
    <row r="350" spans="1:7" ht="13.5" thickBot="1" x14ac:dyDescent="0.25">
      <c r="A350" s="280"/>
      <c r="B350" s="280"/>
      <c r="C350" s="62" t="s">
        <v>594</v>
      </c>
      <c r="D350" t="str">
        <f t="shared" si="5"/>
        <v>Quebrada Honda</v>
      </c>
      <c r="G350" t="s">
        <v>594</v>
      </c>
    </row>
    <row r="351" spans="1:7" ht="13.5" thickBot="1" x14ac:dyDescent="0.25">
      <c r="A351" s="280"/>
      <c r="B351" s="280"/>
      <c r="C351" s="62" t="s">
        <v>595</v>
      </c>
      <c r="D351" t="str">
        <f t="shared" si="5"/>
        <v>Sámara</v>
      </c>
      <c r="G351" t="s">
        <v>595</v>
      </c>
    </row>
    <row r="352" spans="1:7" ht="13.5" thickBot="1" x14ac:dyDescent="0.25">
      <c r="A352" s="280"/>
      <c r="B352" s="280"/>
      <c r="C352" s="62" t="s">
        <v>596</v>
      </c>
      <c r="D352" t="str">
        <f t="shared" si="5"/>
        <v>Nosara</v>
      </c>
      <c r="G352" t="s">
        <v>596</v>
      </c>
    </row>
    <row r="353" spans="1:7" ht="13.5" thickBot="1" x14ac:dyDescent="0.25">
      <c r="A353" s="280"/>
      <c r="B353" s="281"/>
      <c r="C353" s="62" t="s">
        <v>597</v>
      </c>
      <c r="D353" t="str">
        <f t="shared" si="5"/>
        <v>Belén de Nosarita</v>
      </c>
      <c r="G353" t="s">
        <v>597</v>
      </c>
    </row>
    <row r="354" spans="1:7" ht="13.5" thickBot="1" x14ac:dyDescent="0.25">
      <c r="A354" s="280"/>
      <c r="B354" s="279" t="s">
        <v>598</v>
      </c>
      <c r="C354" s="62" t="s">
        <v>403</v>
      </c>
      <c r="D354" t="str">
        <f t="shared" si="5"/>
        <v>Santa Cruz</v>
      </c>
      <c r="G354" t="s">
        <v>403</v>
      </c>
    </row>
    <row r="355" spans="1:7" ht="13.5" thickBot="1" x14ac:dyDescent="0.25">
      <c r="A355" s="280"/>
      <c r="B355" s="280"/>
      <c r="C355" s="62" t="s">
        <v>599</v>
      </c>
      <c r="D355" t="str">
        <f t="shared" si="5"/>
        <v>Bolsón</v>
      </c>
      <c r="G355" t="s">
        <v>599</v>
      </c>
    </row>
    <row r="356" spans="1:7" ht="13.5" thickBot="1" x14ac:dyDescent="0.25">
      <c r="A356" s="280"/>
      <c r="B356" s="280"/>
      <c r="C356" s="62" t="s">
        <v>600</v>
      </c>
      <c r="D356" t="str">
        <f t="shared" si="5"/>
        <v>Veintisiete de Abril</v>
      </c>
      <c r="G356" t="s">
        <v>600</v>
      </c>
    </row>
    <row r="357" spans="1:7" ht="13.5" thickBot="1" x14ac:dyDescent="0.25">
      <c r="A357" s="280"/>
      <c r="B357" s="280"/>
      <c r="C357" s="62" t="s">
        <v>601</v>
      </c>
      <c r="D357" t="str">
        <f t="shared" si="5"/>
        <v>Tempate</v>
      </c>
      <c r="G357" t="s">
        <v>601</v>
      </c>
    </row>
    <row r="358" spans="1:7" ht="13.5" thickBot="1" x14ac:dyDescent="0.25">
      <c r="A358" s="280"/>
      <c r="B358" s="280"/>
      <c r="C358" s="62" t="s">
        <v>602</v>
      </c>
      <c r="D358" t="str">
        <f t="shared" si="5"/>
        <v>Cartagena</v>
      </c>
      <c r="G358" t="s">
        <v>602</v>
      </c>
    </row>
    <row r="359" spans="1:7" ht="13.5" thickBot="1" x14ac:dyDescent="0.25">
      <c r="A359" s="280"/>
      <c r="B359" s="280"/>
      <c r="C359" s="62" t="s">
        <v>603</v>
      </c>
      <c r="D359" t="str">
        <f t="shared" si="5"/>
        <v>Cuajiniquil</v>
      </c>
      <c r="G359" t="s">
        <v>603</v>
      </c>
    </row>
    <row r="360" spans="1:7" ht="13.5" thickBot="1" x14ac:dyDescent="0.25">
      <c r="A360" s="280"/>
      <c r="B360" s="280"/>
      <c r="C360" s="62" t="s">
        <v>604</v>
      </c>
      <c r="D360" t="str">
        <f t="shared" si="5"/>
        <v>Diriá</v>
      </c>
      <c r="G360" t="s">
        <v>604</v>
      </c>
    </row>
    <row r="361" spans="1:7" ht="13.5" thickBot="1" x14ac:dyDescent="0.25">
      <c r="A361" s="280"/>
      <c r="B361" s="280"/>
      <c r="C361" s="62" t="s">
        <v>605</v>
      </c>
      <c r="D361" t="str">
        <f t="shared" si="5"/>
        <v>Cabo Velas</v>
      </c>
      <c r="G361" t="s">
        <v>605</v>
      </c>
    </row>
    <row r="362" spans="1:7" ht="13.5" thickBot="1" x14ac:dyDescent="0.25">
      <c r="A362" s="280"/>
      <c r="B362" s="281"/>
      <c r="C362" s="62" t="s">
        <v>606</v>
      </c>
      <c r="D362" t="str">
        <f t="shared" si="5"/>
        <v>Tamarindo</v>
      </c>
      <c r="G362" t="s">
        <v>606</v>
      </c>
    </row>
    <row r="363" spans="1:7" ht="13.5" thickBot="1" x14ac:dyDescent="0.25">
      <c r="A363" s="280"/>
      <c r="B363" s="279" t="s">
        <v>607</v>
      </c>
      <c r="C363" s="62" t="s">
        <v>608</v>
      </c>
      <c r="D363" t="str">
        <f t="shared" si="5"/>
        <v>Bagaces</v>
      </c>
      <c r="G363" t="s">
        <v>608</v>
      </c>
    </row>
    <row r="364" spans="1:7" ht="13.5" thickBot="1" x14ac:dyDescent="0.25">
      <c r="A364" s="280"/>
      <c r="B364" s="280"/>
      <c r="C364" s="62" t="s">
        <v>466</v>
      </c>
      <c r="D364" t="str">
        <f t="shared" si="5"/>
        <v>La Fortuna</v>
      </c>
      <c r="G364" t="s">
        <v>466</v>
      </c>
    </row>
    <row r="365" spans="1:7" ht="13.5" thickBot="1" x14ac:dyDescent="0.25">
      <c r="A365" s="280"/>
      <c r="B365" s="280"/>
      <c r="C365" s="62" t="s">
        <v>609</v>
      </c>
      <c r="D365" t="str">
        <f t="shared" si="5"/>
        <v>Mogote</v>
      </c>
      <c r="G365" t="s">
        <v>609</v>
      </c>
    </row>
    <row r="366" spans="1:7" ht="13.5" thickBot="1" x14ac:dyDescent="0.25">
      <c r="A366" s="280"/>
      <c r="B366" s="281"/>
      <c r="C366" s="62" t="s">
        <v>610</v>
      </c>
      <c r="D366" t="str">
        <f t="shared" si="5"/>
        <v>Río Naranjo</v>
      </c>
      <c r="G366" t="s">
        <v>610</v>
      </c>
    </row>
    <row r="367" spans="1:7" ht="13.5" thickBot="1" x14ac:dyDescent="0.25">
      <c r="A367" s="280"/>
      <c r="B367" s="279" t="s">
        <v>611</v>
      </c>
      <c r="C367" s="62" t="s">
        <v>167</v>
      </c>
      <c r="D367" t="str">
        <f t="shared" si="5"/>
        <v>Filadelfia</v>
      </c>
      <c r="G367" t="s">
        <v>167</v>
      </c>
    </row>
    <row r="368" spans="1:7" ht="13.5" thickBot="1" x14ac:dyDescent="0.25">
      <c r="A368" s="280"/>
      <c r="B368" s="280"/>
      <c r="C368" s="62" t="s">
        <v>475</v>
      </c>
      <c r="D368" t="str">
        <f t="shared" si="5"/>
        <v>Palmira</v>
      </c>
      <c r="G368" t="s">
        <v>475</v>
      </c>
    </row>
    <row r="369" spans="1:7" ht="13.5" thickBot="1" x14ac:dyDescent="0.25">
      <c r="A369" s="280"/>
      <c r="B369" s="280"/>
      <c r="C369" s="62" t="s">
        <v>612</v>
      </c>
      <c r="D369" t="str">
        <f t="shared" si="5"/>
        <v>Sardinal</v>
      </c>
      <c r="G369" t="s">
        <v>612</v>
      </c>
    </row>
    <row r="370" spans="1:7" ht="13.5" thickBot="1" x14ac:dyDescent="0.25">
      <c r="A370" s="280"/>
      <c r="B370" s="281"/>
      <c r="C370" s="62" t="s">
        <v>613</v>
      </c>
      <c r="D370" t="str">
        <f t="shared" si="5"/>
        <v>Belén</v>
      </c>
      <c r="G370" t="s">
        <v>613</v>
      </c>
    </row>
    <row r="371" spans="1:7" ht="13.5" thickBot="1" x14ac:dyDescent="0.25">
      <c r="A371" s="280"/>
      <c r="B371" s="279" t="s">
        <v>614</v>
      </c>
      <c r="C371" s="62" t="s">
        <v>615</v>
      </c>
      <c r="D371" t="str">
        <f t="shared" si="5"/>
        <v>Cañas</v>
      </c>
      <c r="G371" t="s">
        <v>615</v>
      </c>
    </row>
    <row r="372" spans="1:7" ht="13.5" thickBot="1" x14ac:dyDescent="0.25">
      <c r="A372" s="280"/>
      <c r="B372" s="280"/>
      <c r="C372" s="62" t="s">
        <v>475</v>
      </c>
      <c r="D372" t="str">
        <f t="shared" si="5"/>
        <v>Palmira</v>
      </c>
      <c r="G372" t="s">
        <v>475</v>
      </c>
    </row>
    <row r="373" spans="1:7" ht="13.5" thickBot="1" x14ac:dyDescent="0.25">
      <c r="A373" s="280"/>
      <c r="B373" s="280"/>
      <c r="C373" s="62" t="s">
        <v>292</v>
      </c>
      <c r="D373" t="str">
        <f t="shared" si="5"/>
        <v>San Miguel</v>
      </c>
      <c r="G373" t="s">
        <v>292</v>
      </c>
    </row>
    <row r="374" spans="1:7" ht="13.5" thickBot="1" x14ac:dyDescent="0.25">
      <c r="A374" s="280"/>
      <c r="B374" s="280"/>
      <c r="C374" s="62" t="s">
        <v>616</v>
      </c>
      <c r="D374" t="str">
        <f t="shared" si="5"/>
        <v>Bebedero</v>
      </c>
      <c r="G374" t="s">
        <v>616</v>
      </c>
    </row>
    <row r="375" spans="1:7" ht="13.5" thickBot="1" x14ac:dyDescent="0.25">
      <c r="A375" s="280"/>
      <c r="B375" s="281"/>
      <c r="C375" s="62" t="s">
        <v>617</v>
      </c>
      <c r="D375" t="str">
        <f t="shared" si="5"/>
        <v>Porozal</v>
      </c>
      <c r="G375" t="s">
        <v>617</v>
      </c>
    </row>
    <row r="376" spans="1:7" ht="13.5" thickBot="1" x14ac:dyDescent="0.25">
      <c r="A376" s="280"/>
      <c r="B376" s="279" t="s">
        <v>618</v>
      </c>
      <c r="C376" s="62" t="s">
        <v>619</v>
      </c>
      <c r="D376" t="str">
        <f t="shared" si="5"/>
        <v>Las Juntas</v>
      </c>
      <c r="G376" t="s">
        <v>619</v>
      </c>
    </row>
    <row r="377" spans="1:7" ht="13.5" thickBot="1" x14ac:dyDescent="0.25">
      <c r="A377" s="280"/>
      <c r="B377" s="280"/>
      <c r="C377" s="62" t="s">
        <v>620</v>
      </c>
      <c r="D377" t="str">
        <f t="shared" si="5"/>
        <v>Sierra</v>
      </c>
      <c r="G377" t="s">
        <v>620</v>
      </c>
    </row>
    <row r="378" spans="1:7" ht="13.5" thickBot="1" x14ac:dyDescent="0.25">
      <c r="A378" s="280"/>
      <c r="B378" s="280"/>
      <c r="C378" s="62" t="s">
        <v>362</v>
      </c>
      <c r="D378" t="str">
        <f t="shared" si="5"/>
        <v>San Juan</v>
      </c>
      <c r="G378" t="s">
        <v>362</v>
      </c>
    </row>
    <row r="379" spans="1:7" ht="13.5" thickBot="1" x14ac:dyDescent="0.25">
      <c r="A379" s="280"/>
      <c r="B379" s="281"/>
      <c r="C379" s="62" t="s">
        <v>621</v>
      </c>
      <c r="D379" t="str">
        <f t="shared" si="5"/>
        <v>Colorado</v>
      </c>
      <c r="G379" t="s">
        <v>621</v>
      </c>
    </row>
    <row r="380" spans="1:7" ht="13.5" thickBot="1" x14ac:dyDescent="0.25">
      <c r="A380" s="280"/>
      <c r="B380" s="279" t="s">
        <v>622</v>
      </c>
      <c r="C380" s="62" t="s">
        <v>623</v>
      </c>
      <c r="D380" t="str">
        <f t="shared" si="5"/>
        <v>Tilarán</v>
      </c>
      <c r="G380" t="s">
        <v>623</v>
      </c>
    </row>
    <row r="381" spans="1:7" ht="13.5" thickBot="1" x14ac:dyDescent="0.25">
      <c r="A381" s="280"/>
      <c r="B381" s="280"/>
      <c r="C381" s="62" t="s">
        <v>624</v>
      </c>
      <c r="D381" t="str">
        <f t="shared" si="5"/>
        <v>Quebrada Grande</v>
      </c>
      <c r="G381" t="s">
        <v>624</v>
      </c>
    </row>
    <row r="382" spans="1:7" ht="13.5" thickBot="1" x14ac:dyDescent="0.25">
      <c r="A382" s="280"/>
      <c r="B382" s="280"/>
      <c r="C382" s="62" t="s">
        <v>625</v>
      </c>
      <c r="D382" t="str">
        <f t="shared" si="5"/>
        <v>Tronadora</v>
      </c>
      <c r="G382" t="s">
        <v>625</v>
      </c>
    </row>
    <row r="383" spans="1:7" ht="13.5" thickBot="1" x14ac:dyDescent="0.25">
      <c r="A383" s="280"/>
      <c r="B383" s="280"/>
      <c r="C383" s="62" t="s">
        <v>534</v>
      </c>
      <c r="D383" t="str">
        <f t="shared" si="5"/>
        <v>Santa Rosa</v>
      </c>
      <c r="G383" t="s">
        <v>534</v>
      </c>
    </row>
    <row r="384" spans="1:7" ht="13.5" thickBot="1" x14ac:dyDescent="0.25">
      <c r="A384" s="280"/>
      <c r="B384" s="280"/>
      <c r="C384" s="62" t="s">
        <v>626</v>
      </c>
      <c r="D384" t="str">
        <f t="shared" si="5"/>
        <v>Líbano</v>
      </c>
      <c r="G384" t="s">
        <v>626</v>
      </c>
    </row>
    <row r="385" spans="1:7" ht="13.5" thickBot="1" x14ac:dyDescent="0.25">
      <c r="A385" s="280"/>
      <c r="B385" s="280"/>
      <c r="C385" s="62" t="s">
        <v>627</v>
      </c>
      <c r="D385" t="str">
        <f t="shared" si="5"/>
        <v>Tierras Morenas</v>
      </c>
      <c r="G385" t="s">
        <v>627</v>
      </c>
    </row>
    <row r="386" spans="1:7" ht="13.5" thickBot="1" x14ac:dyDescent="0.25">
      <c r="A386" s="280"/>
      <c r="B386" s="280"/>
      <c r="C386" s="62" t="s">
        <v>628</v>
      </c>
      <c r="D386" t="str">
        <f t="shared" si="5"/>
        <v>Arenal</v>
      </c>
      <c r="G386" t="s">
        <v>628</v>
      </c>
    </row>
    <row r="387" spans="1:7" ht="13.5" thickBot="1" x14ac:dyDescent="0.25">
      <c r="A387" s="280"/>
      <c r="B387" s="281"/>
      <c r="C387" s="62" t="s">
        <v>629</v>
      </c>
      <c r="D387" t="str">
        <f t="shared" si="5"/>
        <v>Cabeceras</v>
      </c>
      <c r="G387" t="s">
        <v>629</v>
      </c>
    </row>
    <row r="388" spans="1:7" ht="13.5" thickBot="1" x14ac:dyDescent="0.25">
      <c r="A388" s="280"/>
      <c r="B388" s="279" t="s">
        <v>630</v>
      </c>
      <c r="C388" s="62" t="s">
        <v>631</v>
      </c>
      <c r="D388" t="str">
        <f t="shared" ref="D388:D451" si="6">C388</f>
        <v>Carmona</v>
      </c>
      <c r="G388" t="s">
        <v>631</v>
      </c>
    </row>
    <row r="389" spans="1:7" ht="13.5" thickBot="1" x14ac:dyDescent="0.25">
      <c r="A389" s="280"/>
      <c r="B389" s="280"/>
      <c r="C389" s="62" t="s">
        <v>500</v>
      </c>
      <c r="D389" t="str">
        <f t="shared" si="6"/>
        <v>Santa Rita</v>
      </c>
      <c r="G389" t="s">
        <v>500</v>
      </c>
    </row>
    <row r="390" spans="1:7" ht="13.5" thickBot="1" x14ac:dyDescent="0.25">
      <c r="A390" s="280"/>
      <c r="B390" s="280"/>
      <c r="C390" s="62" t="s">
        <v>420</v>
      </c>
      <c r="D390" t="str">
        <f t="shared" si="6"/>
        <v>Zapotal</v>
      </c>
      <c r="G390" t="s">
        <v>420</v>
      </c>
    </row>
    <row r="391" spans="1:7" ht="13.5" thickBot="1" x14ac:dyDescent="0.25">
      <c r="A391" s="280"/>
      <c r="B391" s="280"/>
      <c r="C391" s="62" t="s">
        <v>376</v>
      </c>
      <c r="D391" t="str">
        <f t="shared" si="6"/>
        <v>San Pablo</v>
      </c>
      <c r="G391" t="s">
        <v>376</v>
      </c>
    </row>
    <row r="392" spans="1:7" ht="13.5" thickBot="1" x14ac:dyDescent="0.25">
      <c r="A392" s="280"/>
      <c r="B392" s="280"/>
      <c r="C392" s="62" t="s">
        <v>632</v>
      </c>
      <c r="D392" t="str">
        <f t="shared" si="6"/>
        <v>Porvenir</v>
      </c>
      <c r="G392" t="s">
        <v>632</v>
      </c>
    </row>
    <row r="393" spans="1:7" ht="13.5" thickBot="1" x14ac:dyDescent="0.25">
      <c r="A393" s="280"/>
      <c r="B393" s="281"/>
      <c r="C393" s="62" t="s">
        <v>633</v>
      </c>
      <c r="D393" t="str">
        <f t="shared" si="6"/>
        <v>Bejuco</v>
      </c>
      <c r="G393" t="s">
        <v>633</v>
      </c>
    </row>
    <row r="394" spans="1:7" ht="13.5" thickBot="1" x14ac:dyDescent="0.25">
      <c r="A394" s="280"/>
      <c r="B394" s="279" t="s">
        <v>634</v>
      </c>
      <c r="C394" s="62" t="s">
        <v>635</v>
      </c>
      <c r="D394" t="str">
        <f t="shared" si="6"/>
        <v>La Cruz</v>
      </c>
      <c r="G394" t="s">
        <v>635</v>
      </c>
    </row>
    <row r="395" spans="1:7" ht="13.5" thickBot="1" x14ac:dyDescent="0.25">
      <c r="A395" s="280"/>
      <c r="B395" s="280"/>
      <c r="C395" s="62" t="s">
        <v>636</v>
      </c>
      <c r="D395" t="str">
        <f t="shared" si="6"/>
        <v>Santa Cecilia</v>
      </c>
      <c r="G395" t="s">
        <v>636</v>
      </c>
    </row>
    <row r="396" spans="1:7" ht="13.5" thickBot="1" x14ac:dyDescent="0.25">
      <c r="A396" s="280"/>
      <c r="B396" s="280"/>
      <c r="C396" s="62" t="s">
        <v>637</v>
      </c>
      <c r="D396" t="str">
        <f t="shared" si="6"/>
        <v>La Garita</v>
      </c>
      <c r="G396" t="s">
        <v>637</v>
      </c>
    </row>
    <row r="397" spans="1:7" ht="13.5" thickBot="1" x14ac:dyDescent="0.25">
      <c r="A397" s="280"/>
      <c r="B397" s="281"/>
      <c r="C397" s="62" t="s">
        <v>638</v>
      </c>
      <c r="D397" t="str">
        <f t="shared" si="6"/>
        <v>Santa Elena</v>
      </c>
      <c r="G397" t="s">
        <v>638</v>
      </c>
    </row>
    <row r="398" spans="1:7" ht="13.5" thickBot="1" x14ac:dyDescent="0.25">
      <c r="A398" s="280"/>
      <c r="B398" s="279" t="s">
        <v>639</v>
      </c>
      <c r="C398" s="62" t="s">
        <v>640</v>
      </c>
      <c r="D398" t="str">
        <f t="shared" si="6"/>
        <v>Hojancha</v>
      </c>
      <c r="G398" t="s">
        <v>640</v>
      </c>
    </row>
    <row r="399" spans="1:7" ht="13.5" thickBot="1" x14ac:dyDescent="0.25">
      <c r="A399" s="280"/>
      <c r="B399" s="280"/>
      <c r="C399" s="62" t="s">
        <v>641</v>
      </c>
      <c r="D399" t="str">
        <f t="shared" si="6"/>
        <v>Monte Romo</v>
      </c>
      <c r="G399" t="s">
        <v>641</v>
      </c>
    </row>
    <row r="400" spans="1:7" ht="13.5" thickBot="1" x14ac:dyDescent="0.25">
      <c r="A400" s="280"/>
      <c r="B400" s="280"/>
      <c r="C400" s="62" t="s">
        <v>642</v>
      </c>
      <c r="D400" t="str">
        <f t="shared" si="6"/>
        <v>Puerto Carrillo</v>
      </c>
      <c r="G400" t="s">
        <v>642</v>
      </c>
    </row>
    <row r="401" spans="1:7" ht="13.5" thickBot="1" x14ac:dyDescent="0.25">
      <c r="A401" s="280"/>
      <c r="B401" s="280"/>
      <c r="C401" s="62" t="s">
        <v>643</v>
      </c>
      <c r="D401" t="str">
        <f t="shared" si="6"/>
        <v>Huacas</v>
      </c>
      <c r="G401" t="s">
        <v>643</v>
      </c>
    </row>
    <row r="402" spans="1:7" ht="13.5" thickBot="1" x14ac:dyDescent="0.25">
      <c r="A402" s="281"/>
      <c r="B402" s="281"/>
      <c r="C402" s="62" t="s">
        <v>644</v>
      </c>
      <c r="D402" t="str">
        <f t="shared" si="6"/>
        <v>Matambú</v>
      </c>
      <c r="G402" t="s">
        <v>644</v>
      </c>
    </row>
    <row r="403" spans="1:7" ht="13.5" thickBot="1" x14ac:dyDescent="0.25">
      <c r="A403" s="279" t="s">
        <v>645</v>
      </c>
      <c r="B403" s="279" t="s">
        <v>645</v>
      </c>
      <c r="C403" s="62" t="s">
        <v>646</v>
      </c>
      <c r="D403" t="str">
        <f t="shared" si="6"/>
        <v>Puntarenas</v>
      </c>
      <c r="G403" t="s">
        <v>646</v>
      </c>
    </row>
    <row r="404" spans="1:7" ht="13.5" thickBot="1" x14ac:dyDescent="0.25">
      <c r="A404" s="280"/>
      <c r="B404" s="280"/>
      <c r="C404" s="62" t="s">
        <v>647</v>
      </c>
      <c r="D404" t="str">
        <f t="shared" si="6"/>
        <v>Pitahaya</v>
      </c>
      <c r="G404" t="s">
        <v>647</v>
      </c>
    </row>
    <row r="405" spans="1:7" ht="13.5" thickBot="1" x14ac:dyDescent="0.25">
      <c r="A405" s="280"/>
      <c r="B405" s="280"/>
      <c r="C405" s="62" t="s">
        <v>648</v>
      </c>
      <c r="D405" t="str">
        <f t="shared" si="6"/>
        <v>Chomes</v>
      </c>
      <c r="G405" t="s">
        <v>648</v>
      </c>
    </row>
    <row r="406" spans="1:7" ht="13.5" thickBot="1" x14ac:dyDescent="0.25">
      <c r="A406" s="280"/>
      <c r="B406" s="280"/>
      <c r="C406" s="62" t="s">
        <v>649</v>
      </c>
      <c r="D406" t="str">
        <f t="shared" si="6"/>
        <v>Lepanto</v>
      </c>
      <c r="G406" t="s">
        <v>649</v>
      </c>
    </row>
    <row r="407" spans="1:7" ht="13.5" thickBot="1" x14ac:dyDescent="0.25">
      <c r="A407" s="280"/>
      <c r="B407" s="280"/>
      <c r="C407" s="62" t="s">
        <v>650</v>
      </c>
      <c r="D407" t="str">
        <f t="shared" si="6"/>
        <v>Paquera</v>
      </c>
      <c r="G407" t="s">
        <v>650</v>
      </c>
    </row>
    <row r="408" spans="1:7" ht="13.5" thickBot="1" x14ac:dyDescent="0.25">
      <c r="A408" s="280"/>
      <c r="B408" s="280"/>
      <c r="C408" s="62" t="s">
        <v>651</v>
      </c>
      <c r="D408" t="str">
        <f t="shared" si="6"/>
        <v>Manzanillo</v>
      </c>
      <c r="G408" t="s">
        <v>651</v>
      </c>
    </row>
    <row r="409" spans="1:7" ht="13.5" thickBot="1" x14ac:dyDescent="0.25">
      <c r="A409" s="280"/>
      <c r="B409" s="280"/>
      <c r="C409" s="62" t="s">
        <v>652</v>
      </c>
      <c r="D409" t="str">
        <f t="shared" si="6"/>
        <v>Guacimal</v>
      </c>
      <c r="G409" t="s">
        <v>652</v>
      </c>
    </row>
    <row r="410" spans="1:7" ht="13.5" thickBot="1" x14ac:dyDescent="0.25">
      <c r="A410" s="280"/>
      <c r="B410" s="280"/>
      <c r="C410" s="62" t="s">
        <v>653</v>
      </c>
      <c r="D410" t="str">
        <f t="shared" si="6"/>
        <v>Barranca</v>
      </c>
      <c r="G410" t="s">
        <v>653</v>
      </c>
    </row>
    <row r="411" spans="1:7" ht="13.5" thickBot="1" x14ac:dyDescent="0.25">
      <c r="A411" s="280"/>
      <c r="B411" s="280"/>
      <c r="C411" s="62" t="s">
        <v>654</v>
      </c>
      <c r="D411" t="str">
        <f t="shared" si="6"/>
        <v>Monte Verde</v>
      </c>
      <c r="G411" t="s">
        <v>654</v>
      </c>
    </row>
    <row r="412" spans="1:7" ht="13.5" thickBot="1" x14ac:dyDescent="0.25">
      <c r="A412" s="280"/>
      <c r="B412" s="280"/>
      <c r="C412" s="62" t="s">
        <v>655</v>
      </c>
      <c r="D412" t="str">
        <f t="shared" si="6"/>
        <v>Isla del Coco</v>
      </c>
      <c r="G412" t="s">
        <v>655</v>
      </c>
    </row>
    <row r="413" spans="1:7" ht="13.5" thickBot="1" x14ac:dyDescent="0.25">
      <c r="A413" s="280"/>
      <c r="B413" s="280"/>
      <c r="C413" s="62" t="s">
        <v>656</v>
      </c>
      <c r="D413" t="str">
        <f t="shared" si="6"/>
        <v>Cóbano</v>
      </c>
      <c r="G413" t="s">
        <v>656</v>
      </c>
    </row>
    <row r="414" spans="1:7" ht="13.5" thickBot="1" x14ac:dyDescent="0.25">
      <c r="A414" s="280"/>
      <c r="B414" s="280"/>
      <c r="C414" s="62" t="s">
        <v>657</v>
      </c>
      <c r="D414" t="str">
        <f t="shared" si="6"/>
        <v>Chacarita</v>
      </c>
      <c r="G414" t="s">
        <v>657</v>
      </c>
    </row>
    <row r="415" spans="1:7" ht="13.5" thickBot="1" x14ac:dyDescent="0.25">
      <c r="A415" s="280"/>
      <c r="B415" s="280"/>
      <c r="C415" s="62" t="s">
        <v>658</v>
      </c>
      <c r="D415" t="str">
        <f t="shared" si="6"/>
        <v>Chira</v>
      </c>
      <c r="G415" t="s">
        <v>658</v>
      </c>
    </row>
    <row r="416" spans="1:7" ht="13.5" thickBot="1" x14ac:dyDescent="0.25">
      <c r="A416" s="280"/>
      <c r="B416" s="280"/>
      <c r="C416" s="62" t="s">
        <v>659</v>
      </c>
      <c r="D416" t="str">
        <f t="shared" si="6"/>
        <v>Acapulco</v>
      </c>
      <c r="G416" t="s">
        <v>659</v>
      </c>
    </row>
    <row r="417" spans="1:7" ht="13.5" thickBot="1" x14ac:dyDescent="0.25">
      <c r="A417" s="280"/>
      <c r="B417" s="280"/>
      <c r="C417" s="62" t="s">
        <v>660</v>
      </c>
      <c r="D417" t="str">
        <f t="shared" si="6"/>
        <v>El Roble</v>
      </c>
      <c r="G417" t="s">
        <v>660</v>
      </c>
    </row>
    <row r="418" spans="1:7" ht="13.5" thickBot="1" x14ac:dyDescent="0.25">
      <c r="A418" s="280"/>
      <c r="B418" s="281"/>
      <c r="C418" s="62" t="s">
        <v>661</v>
      </c>
      <c r="D418" t="str">
        <f t="shared" si="6"/>
        <v>Arancibia</v>
      </c>
      <c r="G418" t="s">
        <v>661</v>
      </c>
    </row>
    <row r="419" spans="1:7" ht="13.5" thickBot="1" x14ac:dyDescent="0.25">
      <c r="A419" s="280"/>
      <c r="B419" s="279" t="s">
        <v>662</v>
      </c>
      <c r="C419" s="62" t="s">
        <v>663</v>
      </c>
      <c r="D419" t="str">
        <f t="shared" si="6"/>
        <v>Espíritu Santo</v>
      </c>
      <c r="G419" t="s">
        <v>663</v>
      </c>
    </row>
    <row r="420" spans="1:7" ht="13.5" thickBot="1" x14ac:dyDescent="0.25">
      <c r="A420" s="280"/>
      <c r="B420" s="280"/>
      <c r="C420" s="62" t="s">
        <v>664</v>
      </c>
      <c r="D420" t="str">
        <f t="shared" si="6"/>
        <v>San Juan Grande</v>
      </c>
      <c r="G420" t="s">
        <v>664</v>
      </c>
    </row>
    <row r="421" spans="1:7" ht="13.5" thickBot="1" x14ac:dyDescent="0.25">
      <c r="A421" s="280"/>
      <c r="B421" s="280"/>
      <c r="C421" s="62" t="s">
        <v>665</v>
      </c>
      <c r="D421" t="str">
        <f t="shared" si="6"/>
        <v>Macacona</v>
      </c>
      <c r="G421" t="s">
        <v>665</v>
      </c>
    </row>
    <row r="422" spans="1:7" ht="13.5" thickBot="1" x14ac:dyDescent="0.25">
      <c r="A422" s="280"/>
      <c r="B422" s="280"/>
      <c r="C422" s="62" t="s">
        <v>289</v>
      </c>
      <c r="D422" t="str">
        <f t="shared" si="6"/>
        <v>San Rafael</v>
      </c>
      <c r="G422" t="s">
        <v>289</v>
      </c>
    </row>
    <row r="423" spans="1:7" ht="13.5" thickBot="1" x14ac:dyDescent="0.25">
      <c r="A423" s="280"/>
      <c r="B423" s="280"/>
      <c r="C423" s="62" t="s">
        <v>369</v>
      </c>
      <c r="D423" t="str">
        <f t="shared" si="6"/>
        <v>San Jerónimo</v>
      </c>
      <c r="G423" t="s">
        <v>369</v>
      </c>
    </row>
    <row r="424" spans="1:7" ht="13.5" thickBot="1" x14ac:dyDescent="0.25">
      <c r="A424" s="280"/>
      <c r="B424" s="281"/>
      <c r="C424" s="62" t="s">
        <v>666</v>
      </c>
      <c r="D424" t="str">
        <f t="shared" si="6"/>
        <v>Caldera</v>
      </c>
      <c r="G424" t="s">
        <v>666</v>
      </c>
    </row>
    <row r="425" spans="1:7" ht="13.5" thickBot="1" x14ac:dyDescent="0.25">
      <c r="A425" s="280"/>
      <c r="B425" s="279" t="s">
        <v>667</v>
      </c>
      <c r="C425" s="62" t="s">
        <v>446</v>
      </c>
      <c r="D425" t="str">
        <f t="shared" si="6"/>
        <v>Buenos Aires</v>
      </c>
      <c r="G425" t="s">
        <v>446</v>
      </c>
    </row>
    <row r="426" spans="1:7" ht="13.5" thickBot="1" x14ac:dyDescent="0.25">
      <c r="A426" s="280"/>
      <c r="B426" s="280"/>
      <c r="C426" s="62" t="s">
        <v>668</v>
      </c>
      <c r="D426" t="str">
        <f t="shared" si="6"/>
        <v>Volcán</v>
      </c>
      <c r="G426" t="s">
        <v>668</v>
      </c>
    </row>
    <row r="427" spans="1:7" ht="13.5" thickBot="1" x14ac:dyDescent="0.25">
      <c r="A427" s="280"/>
      <c r="B427" s="280"/>
      <c r="C427" s="62" t="s">
        <v>669</v>
      </c>
      <c r="D427" t="str">
        <f t="shared" si="6"/>
        <v>Potrero Grande</v>
      </c>
      <c r="G427" t="s">
        <v>669</v>
      </c>
    </row>
    <row r="428" spans="1:7" ht="13.5" thickBot="1" x14ac:dyDescent="0.25">
      <c r="A428" s="280"/>
      <c r="B428" s="280"/>
      <c r="C428" s="62" t="s">
        <v>670</v>
      </c>
      <c r="D428" t="str">
        <f t="shared" si="6"/>
        <v>Boruca</v>
      </c>
      <c r="G428" t="s">
        <v>670</v>
      </c>
    </row>
    <row r="429" spans="1:7" ht="13.5" thickBot="1" x14ac:dyDescent="0.25">
      <c r="A429" s="280"/>
      <c r="B429" s="280"/>
      <c r="C429" s="62" t="s">
        <v>671</v>
      </c>
      <c r="D429" t="str">
        <f t="shared" si="6"/>
        <v>Pilas</v>
      </c>
      <c r="G429" t="s">
        <v>671</v>
      </c>
    </row>
    <row r="430" spans="1:7" ht="13.5" thickBot="1" x14ac:dyDescent="0.25">
      <c r="A430" s="280"/>
      <c r="B430" s="280"/>
      <c r="C430" s="62" t="s">
        <v>672</v>
      </c>
      <c r="D430" t="str">
        <f t="shared" si="6"/>
        <v>Colinas</v>
      </c>
      <c r="G430" t="s">
        <v>672</v>
      </c>
    </row>
    <row r="431" spans="1:7" ht="13.5" thickBot="1" x14ac:dyDescent="0.25">
      <c r="A431" s="280"/>
      <c r="B431" s="280"/>
      <c r="C431" s="62" t="s">
        <v>673</v>
      </c>
      <c r="D431" t="str">
        <f t="shared" si="6"/>
        <v>Chánguena</v>
      </c>
      <c r="G431" t="s">
        <v>673</v>
      </c>
    </row>
    <row r="432" spans="1:7" ht="13.5" thickBot="1" x14ac:dyDescent="0.25">
      <c r="A432" s="280"/>
      <c r="B432" s="280"/>
      <c r="C432" s="62" t="s">
        <v>674</v>
      </c>
      <c r="D432" t="str">
        <f t="shared" si="6"/>
        <v>Biolley</v>
      </c>
      <c r="G432" t="s">
        <v>674</v>
      </c>
    </row>
    <row r="433" spans="1:7" ht="13.5" thickBot="1" x14ac:dyDescent="0.25">
      <c r="A433" s="280"/>
      <c r="B433" s="281"/>
      <c r="C433" s="62" t="s">
        <v>675</v>
      </c>
      <c r="D433" t="str">
        <f t="shared" si="6"/>
        <v>Brunka</v>
      </c>
      <c r="G433" t="s">
        <v>675</v>
      </c>
    </row>
    <row r="434" spans="1:7" ht="13.5" thickBot="1" x14ac:dyDescent="0.25">
      <c r="A434" s="280"/>
      <c r="B434" s="279" t="s">
        <v>676</v>
      </c>
      <c r="C434" s="62" t="s">
        <v>677</v>
      </c>
      <c r="D434" t="str">
        <f t="shared" si="6"/>
        <v>Miramar</v>
      </c>
      <c r="G434" t="s">
        <v>677</v>
      </c>
    </row>
    <row r="435" spans="1:7" ht="13.5" thickBot="1" x14ac:dyDescent="0.25">
      <c r="A435" s="280"/>
      <c r="B435" s="280"/>
      <c r="C435" s="62" t="s">
        <v>678</v>
      </c>
      <c r="D435" t="str">
        <f t="shared" si="6"/>
        <v>La Unión</v>
      </c>
      <c r="G435" t="s">
        <v>678</v>
      </c>
    </row>
    <row r="436" spans="1:7" ht="13.5" thickBot="1" x14ac:dyDescent="0.25">
      <c r="A436" s="280"/>
      <c r="B436" s="281"/>
      <c r="C436" s="62" t="s">
        <v>351</v>
      </c>
      <c r="D436" t="str">
        <f t="shared" si="6"/>
        <v>San Isidro</v>
      </c>
      <c r="G436" t="s">
        <v>351</v>
      </c>
    </row>
    <row r="437" spans="1:7" ht="13.5" thickBot="1" x14ac:dyDescent="0.25">
      <c r="A437" s="280"/>
      <c r="B437" s="279" t="s">
        <v>679</v>
      </c>
      <c r="C437" s="62" t="s">
        <v>680</v>
      </c>
      <c r="D437" t="str">
        <f t="shared" si="6"/>
        <v>Puerto Cortés</v>
      </c>
      <c r="G437" t="s">
        <v>680</v>
      </c>
    </row>
    <row r="438" spans="1:7" ht="13.5" thickBot="1" x14ac:dyDescent="0.25">
      <c r="A438" s="280"/>
      <c r="B438" s="280"/>
      <c r="C438" s="62" t="s">
        <v>681</v>
      </c>
      <c r="D438" t="str">
        <f t="shared" si="6"/>
        <v>Palmar</v>
      </c>
      <c r="G438" t="s">
        <v>681</v>
      </c>
    </row>
    <row r="439" spans="1:7" ht="13.5" thickBot="1" x14ac:dyDescent="0.25">
      <c r="A439" s="280"/>
      <c r="B439" s="280"/>
      <c r="C439" s="62" t="s">
        <v>682</v>
      </c>
      <c r="D439" t="str">
        <f t="shared" si="6"/>
        <v>Sierpe</v>
      </c>
      <c r="G439" t="s">
        <v>682</v>
      </c>
    </row>
    <row r="440" spans="1:7" ht="13.5" thickBot="1" x14ac:dyDescent="0.25">
      <c r="A440" s="280"/>
      <c r="B440" s="280"/>
      <c r="C440" s="62" t="s">
        <v>683</v>
      </c>
      <c r="D440" t="str">
        <f t="shared" si="6"/>
        <v>Bahía Ballena</v>
      </c>
      <c r="G440" t="s">
        <v>683</v>
      </c>
    </row>
    <row r="441" spans="1:7" ht="13.5" thickBot="1" x14ac:dyDescent="0.25">
      <c r="A441" s="280"/>
      <c r="B441" s="280"/>
      <c r="C441" s="62" t="s">
        <v>684</v>
      </c>
      <c r="D441" t="str">
        <f t="shared" si="6"/>
        <v>Piedras Blancas</v>
      </c>
      <c r="G441" t="s">
        <v>684</v>
      </c>
    </row>
    <row r="442" spans="1:7" ht="13.5" thickBot="1" x14ac:dyDescent="0.25">
      <c r="A442" s="280"/>
      <c r="B442" s="281"/>
      <c r="C442" s="62" t="s">
        <v>685</v>
      </c>
      <c r="D442" t="str">
        <f t="shared" si="6"/>
        <v>Bahía Drake</v>
      </c>
      <c r="G442" t="s">
        <v>685</v>
      </c>
    </row>
    <row r="443" spans="1:7" ht="13.5" thickBot="1" x14ac:dyDescent="0.25">
      <c r="A443" s="280"/>
      <c r="B443" s="279" t="s">
        <v>686</v>
      </c>
      <c r="C443" s="62" t="s">
        <v>687</v>
      </c>
      <c r="D443" t="str">
        <f t="shared" si="6"/>
        <v>Quepos</v>
      </c>
      <c r="G443" t="s">
        <v>687</v>
      </c>
    </row>
    <row r="444" spans="1:7" ht="13.5" thickBot="1" x14ac:dyDescent="0.25">
      <c r="A444" s="280"/>
      <c r="B444" s="280"/>
      <c r="C444" s="62" t="s">
        <v>688</v>
      </c>
      <c r="D444" t="str">
        <f t="shared" si="6"/>
        <v>Savegre</v>
      </c>
      <c r="G444" t="s">
        <v>688</v>
      </c>
    </row>
    <row r="445" spans="1:7" ht="13.5" thickBot="1" x14ac:dyDescent="0.25">
      <c r="A445" s="280"/>
      <c r="B445" s="281"/>
      <c r="C445" s="62" t="s">
        <v>689</v>
      </c>
      <c r="D445" t="str">
        <f t="shared" si="6"/>
        <v>Naranjito</v>
      </c>
      <c r="G445" t="s">
        <v>689</v>
      </c>
    </row>
    <row r="446" spans="1:7" ht="13.5" thickBot="1" x14ac:dyDescent="0.25">
      <c r="A446" s="280"/>
      <c r="B446" s="279" t="s">
        <v>690</v>
      </c>
      <c r="C446" s="62" t="s">
        <v>691</v>
      </c>
      <c r="D446" t="str">
        <f t="shared" si="6"/>
        <v>Golfito</v>
      </c>
      <c r="G446" t="s">
        <v>691</v>
      </c>
    </row>
    <row r="447" spans="1:7" ht="13.5" thickBot="1" x14ac:dyDescent="0.25">
      <c r="A447" s="280"/>
      <c r="B447" s="280"/>
      <c r="C447" s="62" t="s">
        <v>692</v>
      </c>
      <c r="D447" t="str">
        <f t="shared" si="6"/>
        <v>Puerto Jiménez</v>
      </c>
      <c r="G447" t="s">
        <v>692</v>
      </c>
    </row>
    <row r="448" spans="1:7" ht="13.5" thickBot="1" x14ac:dyDescent="0.25">
      <c r="A448" s="280"/>
      <c r="B448" s="280"/>
      <c r="C448" s="62" t="s">
        <v>693</v>
      </c>
      <c r="D448" t="str">
        <f t="shared" si="6"/>
        <v>Guaycará</v>
      </c>
      <c r="G448" t="s">
        <v>693</v>
      </c>
    </row>
    <row r="449" spans="1:7" ht="13.5" thickBot="1" x14ac:dyDescent="0.25">
      <c r="A449" s="280"/>
      <c r="B449" s="281"/>
      <c r="C449" s="62" t="s">
        <v>694</v>
      </c>
      <c r="D449" t="str">
        <f t="shared" si="6"/>
        <v>Pavón</v>
      </c>
      <c r="G449" t="s">
        <v>694</v>
      </c>
    </row>
    <row r="450" spans="1:7" ht="13.5" thickBot="1" x14ac:dyDescent="0.25">
      <c r="A450" s="280"/>
      <c r="B450" s="279" t="s">
        <v>695</v>
      </c>
      <c r="C450" s="62" t="s">
        <v>696</v>
      </c>
      <c r="D450" t="str">
        <f t="shared" si="6"/>
        <v>San Vito</v>
      </c>
      <c r="G450" t="s">
        <v>696</v>
      </c>
    </row>
    <row r="451" spans="1:7" ht="13.5" thickBot="1" x14ac:dyDescent="0.25">
      <c r="A451" s="280"/>
      <c r="B451" s="280"/>
      <c r="C451" s="62" t="s">
        <v>697</v>
      </c>
      <c r="D451" t="str">
        <f t="shared" si="6"/>
        <v>Sabalito</v>
      </c>
      <c r="G451" t="s">
        <v>697</v>
      </c>
    </row>
    <row r="452" spans="1:7" ht="13.5" thickBot="1" x14ac:dyDescent="0.25">
      <c r="A452" s="280"/>
      <c r="B452" s="280"/>
      <c r="C452" s="62" t="s">
        <v>698</v>
      </c>
      <c r="D452" t="str">
        <f t="shared" ref="D452:D493" si="7">C452</f>
        <v>Aguabuena</v>
      </c>
      <c r="G452" t="s">
        <v>698</v>
      </c>
    </row>
    <row r="453" spans="1:7" ht="13.5" thickBot="1" x14ac:dyDescent="0.25">
      <c r="A453" s="280"/>
      <c r="B453" s="280"/>
      <c r="C453" s="62" t="s">
        <v>699</v>
      </c>
      <c r="D453" t="str">
        <f t="shared" si="7"/>
        <v>Limoncito</v>
      </c>
      <c r="G453" t="s">
        <v>699</v>
      </c>
    </row>
    <row r="454" spans="1:7" ht="13.5" thickBot="1" x14ac:dyDescent="0.25">
      <c r="A454" s="280"/>
      <c r="B454" s="280"/>
      <c r="C454" s="62" t="s">
        <v>700</v>
      </c>
      <c r="D454" t="str">
        <f t="shared" si="7"/>
        <v>Pittier</v>
      </c>
      <c r="G454" t="s">
        <v>700</v>
      </c>
    </row>
    <row r="455" spans="1:7" ht="13.5" thickBot="1" x14ac:dyDescent="0.25">
      <c r="A455" s="280"/>
      <c r="B455" s="281"/>
      <c r="C455" s="62" t="s">
        <v>701</v>
      </c>
      <c r="D455" t="str">
        <f t="shared" si="7"/>
        <v>Gutiérrez Braun</v>
      </c>
      <c r="G455" t="s">
        <v>701</v>
      </c>
    </row>
    <row r="456" spans="1:7" ht="13.5" thickBot="1" x14ac:dyDescent="0.25">
      <c r="A456" s="280"/>
      <c r="B456" s="63" t="s">
        <v>702</v>
      </c>
      <c r="C456" s="62" t="s">
        <v>703</v>
      </c>
      <c r="D456" t="str">
        <f t="shared" si="7"/>
        <v>Parrita</v>
      </c>
      <c r="G456" t="s">
        <v>703</v>
      </c>
    </row>
    <row r="457" spans="1:7" ht="13.5" thickBot="1" x14ac:dyDescent="0.25">
      <c r="A457" s="280"/>
      <c r="B457" s="279" t="s">
        <v>704</v>
      </c>
      <c r="C457" s="62" t="s">
        <v>705</v>
      </c>
      <c r="D457" t="str">
        <f t="shared" si="7"/>
        <v>Corredor</v>
      </c>
      <c r="G457" t="s">
        <v>705</v>
      </c>
    </row>
    <row r="458" spans="1:7" ht="13.5" thickBot="1" x14ac:dyDescent="0.25">
      <c r="A458" s="280"/>
      <c r="B458" s="280"/>
      <c r="C458" s="62" t="s">
        <v>706</v>
      </c>
      <c r="D458" t="str">
        <f t="shared" si="7"/>
        <v>La Cuesta</v>
      </c>
      <c r="G458" t="s">
        <v>706</v>
      </c>
    </row>
    <row r="459" spans="1:7" ht="13.5" thickBot="1" x14ac:dyDescent="0.25">
      <c r="A459" s="280"/>
      <c r="B459" s="280"/>
      <c r="C459" s="62" t="s">
        <v>707</v>
      </c>
      <c r="D459" t="str">
        <f t="shared" si="7"/>
        <v>Canoas</v>
      </c>
      <c r="G459" t="s">
        <v>707</v>
      </c>
    </row>
    <row r="460" spans="1:7" ht="13.5" thickBot="1" x14ac:dyDescent="0.25">
      <c r="A460" s="280"/>
      <c r="B460" s="281"/>
      <c r="C460" s="62" t="s">
        <v>708</v>
      </c>
      <c r="D460" t="str">
        <f t="shared" si="7"/>
        <v>Laurel</v>
      </c>
      <c r="G460" t="s">
        <v>708</v>
      </c>
    </row>
    <row r="461" spans="1:7" ht="13.5" thickBot="1" x14ac:dyDescent="0.25">
      <c r="A461" s="280"/>
      <c r="B461" s="279" t="s">
        <v>709</v>
      </c>
      <c r="C461" s="62" t="s">
        <v>710</v>
      </c>
      <c r="D461" t="str">
        <f t="shared" si="7"/>
        <v>Jacó</v>
      </c>
      <c r="G461" t="s">
        <v>710</v>
      </c>
    </row>
    <row r="462" spans="1:7" ht="13.5" thickBot="1" x14ac:dyDescent="0.25">
      <c r="A462" s="280"/>
      <c r="B462" s="280"/>
      <c r="C462" s="62" t="s">
        <v>711</v>
      </c>
      <c r="D462" t="str">
        <f t="shared" si="7"/>
        <v>Tárcoles</v>
      </c>
      <c r="G462" t="s">
        <v>711</v>
      </c>
    </row>
    <row r="463" spans="1:7" ht="13.5" thickBot="1" x14ac:dyDescent="0.25">
      <c r="A463" s="281"/>
      <c r="B463" s="281"/>
      <c r="C463" s="62" t="s">
        <v>712</v>
      </c>
      <c r="D463" t="str">
        <f t="shared" si="7"/>
        <v>Lagunillas</v>
      </c>
      <c r="G463" t="s">
        <v>712</v>
      </c>
    </row>
    <row r="464" spans="1:7" ht="13.5" thickBot="1" x14ac:dyDescent="0.25">
      <c r="A464" s="279" t="s">
        <v>713</v>
      </c>
      <c r="B464" s="279" t="s">
        <v>713</v>
      </c>
      <c r="C464" s="62" t="s">
        <v>714</v>
      </c>
      <c r="D464" t="str">
        <f t="shared" si="7"/>
        <v>Limón</v>
      </c>
      <c r="G464" t="s">
        <v>714</v>
      </c>
    </row>
    <row r="465" spans="1:7" ht="13.5" thickBot="1" x14ac:dyDescent="0.25">
      <c r="A465" s="280"/>
      <c r="B465" s="280"/>
      <c r="C465" s="62" t="s">
        <v>715</v>
      </c>
      <c r="D465" t="str">
        <f t="shared" si="7"/>
        <v>Valle La Estrella</v>
      </c>
      <c r="G465" t="s">
        <v>715</v>
      </c>
    </row>
    <row r="466" spans="1:7" ht="13.5" thickBot="1" x14ac:dyDescent="0.25">
      <c r="A466" s="280"/>
      <c r="B466" s="280"/>
      <c r="C466" s="62" t="s">
        <v>716</v>
      </c>
      <c r="D466" t="str">
        <f t="shared" si="7"/>
        <v>Río Blanco</v>
      </c>
      <c r="G466" t="s">
        <v>716</v>
      </c>
    </row>
    <row r="467" spans="1:7" ht="13.5" thickBot="1" x14ac:dyDescent="0.25">
      <c r="A467" s="280"/>
      <c r="B467" s="281"/>
      <c r="C467" s="62" t="s">
        <v>717</v>
      </c>
      <c r="D467" t="str">
        <f t="shared" si="7"/>
        <v>Matama</v>
      </c>
      <c r="G467" t="s">
        <v>717</v>
      </c>
    </row>
    <row r="468" spans="1:7" ht="13.5" thickBot="1" x14ac:dyDescent="0.25">
      <c r="A468" s="280"/>
      <c r="B468" s="279" t="s">
        <v>718</v>
      </c>
      <c r="C468" s="62" t="s">
        <v>719</v>
      </c>
      <c r="D468" t="str">
        <f t="shared" si="7"/>
        <v>Guápiles</v>
      </c>
      <c r="G468" t="s">
        <v>719</v>
      </c>
    </row>
    <row r="469" spans="1:7" ht="13.5" thickBot="1" x14ac:dyDescent="0.25">
      <c r="A469" s="280"/>
      <c r="B469" s="280"/>
      <c r="C469" s="62" t="s">
        <v>720</v>
      </c>
      <c r="D469" t="str">
        <f t="shared" si="7"/>
        <v>Jiménez</v>
      </c>
      <c r="G469" t="s">
        <v>720</v>
      </c>
    </row>
    <row r="470" spans="1:7" ht="13.5" thickBot="1" x14ac:dyDescent="0.25">
      <c r="A470" s="280"/>
      <c r="B470" s="280"/>
      <c r="C470" s="62" t="s">
        <v>721</v>
      </c>
      <c r="D470" t="str">
        <f t="shared" si="7"/>
        <v>Rita</v>
      </c>
      <c r="G470" t="s">
        <v>721</v>
      </c>
    </row>
    <row r="471" spans="1:7" ht="13.5" thickBot="1" x14ac:dyDescent="0.25">
      <c r="A471" s="280"/>
      <c r="B471" s="280"/>
      <c r="C471" s="62" t="s">
        <v>722</v>
      </c>
      <c r="D471" t="str">
        <f t="shared" si="7"/>
        <v>Roxana</v>
      </c>
      <c r="G471" t="s">
        <v>722</v>
      </c>
    </row>
    <row r="472" spans="1:7" ht="13.5" thickBot="1" x14ac:dyDescent="0.25">
      <c r="A472" s="280"/>
      <c r="B472" s="280"/>
      <c r="C472" s="62" t="s">
        <v>723</v>
      </c>
      <c r="D472" t="str">
        <f t="shared" si="7"/>
        <v>Cariari</v>
      </c>
      <c r="G472" t="s">
        <v>723</v>
      </c>
    </row>
    <row r="473" spans="1:7" ht="13.5" thickBot="1" x14ac:dyDescent="0.25">
      <c r="A473" s="280"/>
      <c r="B473" s="280"/>
      <c r="C473" s="62" t="s">
        <v>621</v>
      </c>
      <c r="D473" t="str">
        <f t="shared" si="7"/>
        <v>Colorado</v>
      </c>
      <c r="G473" t="s">
        <v>621</v>
      </c>
    </row>
    <row r="474" spans="1:7" ht="13.5" thickBot="1" x14ac:dyDescent="0.25">
      <c r="A474" s="280"/>
      <c r="B474" s="281"/>
      <c r="C474" s="62" t="s">
        <v>724</v>
      </c>
      <c r="D474" t="str">
        <f t="shared" si="7"/>
        <v>La Colonia</v>
      </c>
      <c r="G474" t="s">
        <v>724</v>
      </c>
    </row>
    <row r="475" spans="1:7" ht="13.5" thickBot="1" x14ac:dyDescent="0.25">
      <c r="A475" s="280"/>
      <c r="B475" s="279" t="s">
        <v>725</v>
      </c>
      <c r="C475" s="62" t="s">
        <v>726</v>
      </c>
      <c r="D475" t="str">
        <f t="shared" si="7"/>
        <v>Siquirres</v>
      </c>
      <c r="G475" t="s">
        <v>726</v>
      </c>
    </row>
    <row r="476" spans="1:7" ht="13.5" thickBot="1" x14ac:dyDescent="0.25">
      <c r="A476" s="280"/>
      <c r="B476" s="280"/>
      <c r="C476" s="62" t="s">
        <v>727</v>
      </c>
      <c r="D476" t="str">
        <f t="shared" si="7"/>
        <v>Pacuarito</v>
      </c>
      <c r="G476" t="s">
        <v>727</v>
      </c>
    </row>
    <row r="477" spans="1:7" ht="13.5" thickBot="1" x14ac:dyDescent="0.25">
      <c r="A477" s="280"/>
      <c r="B477" s="280"/>
      <c r="C477" s="62" t="s">
        <v>728</v>
      </c>
      <c r="D477" t="str">
        <f t="shared" si="7"/>
        <v>Florida</v>
      </c>
      <c r="G477" t="s">
        <v>728</v>
      </c>
    </row>
    <row r="478" spans="1:7" ht="13.5" thickBot="1" x14ac:dyDescent="0.25">
      <c r="A478" s="280"/>
      <c r="B478" s="280"/>
      <c r="C478" s="62" t="s">
        <v>729</v>
      </c>
      <c r="D478" t="str">
        <f t="shared" si="7"/>
        <v>Germania</v>
      </c>
      <c r="G478" t="s">
        <v>729</v>
      </c>
    </row>
    <row r="479" spans="1:7" ht="13.5" thickBot="1" x14ac:dyDescent="0.25">
      <c r="A479" s="280"/>
      <c r="B479" s="280"/>
      <c r="C479" s="62" t="s">
        <v>730</v>
      </c>
      <c r="D479" t="str">
        <f t="shared" si="7"/>
        <v>El Cairo</v>
      </c>
      <c r="G479" t="s">
        <v>730</v>
      </c>
    </row>
    <row r="480" spans="1:7" ht="13.5" thickBot="1" x14ac:dyDescent="0.25">
      <c r="A480" s="280"/>
      <c r="B480" s="280"/>
      <c r="C480" s="62" t="s">
        <v>731</v>
      </c>
      <c r="D480" t="str">
        <f t="shared" si="7"/>
        <v>Alegría</v>
      </c>
      <c r="G480" t="s">
        <v>731</v>
      </c>
    </row>
    <row r="481" spans="1:7" ht="13.5" thickBot="1" x14ac:dyDescent="0.25">
      <c r="A481" s="280"/>
      <c r="B481" s="281"/>
      <c r="C481" s="62" t="s">
        <v>732</v>
      </c>
      <c r="D481" t="str">
        <f t="shared" si="7"/>
        <v>Reventazón</v>
      </c>
      <c r="G481" t="s">
        <v>732</v>
      </c>
    </row>
    <row r="482" spans="1:7" ht="13.5" thickBot="1" x14ac:dyDescent="0.25">
      <c r="A482" s="280"/>
      <c r="B482" s="279" t="s">
        <v>733</v>
      </c>
      <c r="C482" s="62" t="s">
        <v>734</v>
      </c>
      <c r="D482" t="str">
        <f t="shared" si="7"/>
        <v>Bratsi</v>
      </c>
      <c r="G482" t="s">
        <v>734</v>
      </c>
    </row>
    <row r="483" spans="1:7" ht="13.5" thickBot="1" x14ac:dyDescent="0.25">
      <c r="A483" s="280"/>
      <c r="B483" s="280"/>
      <c r="C483" s="62" t="s">
        <v>735</v>
      </c>
      <c r="D483" t="str">
        <f t="shared" si="7"/>
        <v>Sixaola</v>
      </c>
      <c r="G483" t="s">
        <v>735</v>
      </c>
    </row>
    <row r="484" spans="1:7" ht="13.5" thickBot="1" x14ac:dyDescent="0.25">
      <c r="A484" s="280"/>
      <c r="B484" s="280"/>
      <c r="C484" s="62" t="s">
        <v>736</v>
      </c>
      <c r="D484" t="str">
        <f t="shared" si="7"/>
        <v>Cahuita</v>
      </c>
      <c r="G484" t="s">
        <v>736</v>
      </c>
    </row>
    <row r="485" spans="1:7" ht="13.5" thickBot="1" x14ac:dyDescent="0.25">
      <c r="A485" s="280"/>
      <c r="B485" s="281"/>
      <c r="C485" s="62" t="s">
        <v>737</v>
      </c>
      <c r="D485" t="str">
        <f t="shared" si="7"/>
        <v>Telire</v>
      </c>
      <c r="G485" t="s">
        <v>737</v>
      </c>
    </row>
    <row r="486" spans="1:7" ht="13.5" thickBot="1" x14ac:dyDescent="0.25">
      <c r="A486" s="280"/>
      <c r="B486" s="279" t="s">
        <v>738</v>
      </c>
      <c r="C486" s="62" t="s">
        <v>739</v>
      </c>
      <c r="D486" t="str">
        <f t="shared" si="7"/>
        <v>Matina</v>
      </c>
      <c r="G486" t="s">
        <v>739</v>
      </c>
    </row>
    <row r="487" spans="1:7" ht="13.5" thickBot="1" x14ac:dyDescent="0.25">
      <c r="A487" s="280"/>
      <c r="B487" s="280"/>
      <c r="C487" s="62" t="s">
        <v>740</v>
      </c>
      <c r="D487" t="str">
        <f t="shared" si="7"/>
        <v>Batán</v>
      </c>
      <c r="G487" t="s">
        <v>740</v>
      </c>
    </row>
    <row r="488" spans="1:7" ht="13.5" thickBot="1" x14ac:dyDescent="0.25">
      <c r="A488" s="280"/>
      <c r="B488" s="281"/>
      <c r="C488" s="62" t="s">
        <v>741</v>
      </c>
      <c r="D488" t="str">
        <f t="shared" si="7"/>
        <v>Carrandi</v>
      </c>
      <c r="G488" t="s">
        <v>741</v>
      </c>
    </row>
    <row r="489" spans="1:7" ht="13.5" thickBot="1" x14ac:dyDescent="0.25">
      <c r="A489" s="280"/>
      <c r="B489" s="279" t="s">
        <v>742</v>
      </c>
      <c r="C489" s="62" t="s">
        <v>743</v>
      </c>
      <c r="D489" t="str">
        <f t="shared" si="7"/>
        <v>Guácimo</v>
      </c>
      <c r="G489" t="s">
        <v>743</v>
      </c>
    </row>
    <row r="490" spans="1:7" ht="13.5" thickBot="1" x14ac:dyDescent="0.25">
      <c r="A490" s="280"/>
      <c r="B490" s="280"/>
      <c r="C490" s="62" t="s">
        <v>374</v>
      </c>
      <c r="D490" t="str">
        <f t="shared" si="7"/>
        <v>Mercedes</v>
      </c>
      <c r="G490" t="s">
        <v>374</v>
      </c>
    </row>
    <row r="491" spans="1:7" ht="13.5" thickBot="1" x14ac:dyDescent="0.25">
      <c r="A491" s="280"/>
      <c r="B491" s="280"/>
      <c r="C491" s="62" t="s">
        <v>744</v>
      </c>
      <c r="D491" t="str">
        <f t="shared" si="7"/>
        <v>Pocora</v>
      </c>
      <c r="G491" t="s">
        <v>744</v>
      </c>
    </row>
    <row r="492" spans="1:7" ht="13.5" thickBot="1" x14ac:dyDescent="0.25">
      <c r="A492" s="280"/>
      <c r="B492" s="280"/>
      <c r="C492" s="62" t="s">
        <v>745</v>
      </c>
      <c r="D492" t="str">
        <f t="shared" si="7"/>
        <v>Río Jiménez</v>
      </c>
      <c r="G492" t="s">
        <v>745</v>
      </c>
    </row>
    <row r="493" spans="1:7" ht="13.5" thickBot="1" x14ac:dyDescent="0.25">
      <c r="A493" s="281"/>
      <c r="B493" s="281"/>
      <c r="C493" s="62" t="s">
        <v>746</v>
      </c>
      <c r="D493" t="str">
        <f t="shared" si="7"/>
        <v>Duacarí</v>
      </c>
      <c r="G493" t="s">
        <v>746</v>
      </c>
    </row>
  </sheetData>
  <mergeCells count="91">
    <mergeCell ref="A1:A2"/>
    <mergeCell ref="B1:B2"/>
    <mergeCell ref="C1:C2"/>
    <mergeCell ref="A3:A125"/>
    <mergeCell ref="B3:B13"/>
    <mergeCell ref="B14:B16"/>
    <mergeCell ref="B17:B29"/>
    <mergeCell ref="B30:B38"/>
    <mergeCell ref="B39:B41"/>
    <mergeCell ref="B101:B103"/>
    <mergeCell ref="B42:B48"/>
    <mergeCell ref="B49:B55"/>
    <mergeCell ref="B56:B62"/>
    <mergeCell ref="B63:B68"/>
    <mergeCell ref="B69:B73"/>
    <mergeCell ref="B74:B78"/>
    <mergeCell ref="B79:B83"/>
    <mergeCell ref="B84:B88"/>
    <mergeCell ref="B89:B91"/>
    <mergeCell ref="B92:B95"/>
    <mergeCell ref="B96:B100"/>
    <mergeCell ref="B218:B222"/>
    <mergeCell ref="B104:B107"/>
    <mergeCell ref="B108:B119"/>
    <mergeCell ref="B120:B125"/>
    <mergeCell ref="A126:A241"/>
    <mergeCell ref="B126:B139"/>
    <mergeCell ref="B140:B153"/>
    <mergeCell ref="B154:B160"/>
    <mergeCell ref="B161:B164"/>
    <mergeCell ref="B165:B172"/>
    <mergeCell ref="B173:B180"/>
    <mergeCell ref="B181:B187"/>
    <mergeCell ref="B188:B192"/>
    <mergeCell ref="B193:B197"/>
    <mergeCell ref="B198:B210"/>
    <mergeCell ref="B211:B217"/>
    <mergeCell ref="B223:B230"/>
    <mergeCell ref="B231:B234"/>
    <mergeCell ref="B235:B238"/>
    <mergeCell ref="B239:B241"/>
    <mergeCell ref="A242:A294"/>
    <mergeCell ref="B242:B252"/>
    <mergeCell ref="B253:B258"/>
    <mergeCell ref="B259:B266"/>
    <mergeCell ref="B267:B270"/>
    <mergeCell ref="B271:B282"/>
    <mergeCell ref="B283:B285"/>
    <mergeCell ref="B286:B290"/>
    <mergeCell ref="B291:B294"/>
    <mergeCell ref="A295:A341"/>
    <mergeCell ref="B295:B299"/>
    <mergeCell ref="B300:B305"/>
    <mergeCell ref="B306:B313"/>
    <mergeCell ref="B314:B319"/>
    <mergeCell ref="B320:B324"/>
    <mergeCell ref="B325:B328"/>
    <mergeCell ref="B329:B331"/>
    <mergeCell ref="B332:B334"/>
    <mergeCell ref="B335:B336"/>
    <mergeCell ref="B337:B341"/>
    <mergeCell ref="A342:A402"/>
    <mergeCell ref="B342:B346"/>
    <mergeCell ref="B347:B353"/>
    <mergeCell ref="B354:B362"/>
    <mergeCell ref="B363:B366"/>
    <mergeCell ref="B367:B370"/>
    <mergeCell ref="B450:B455"/>
    <mergeCell ref="B457:B460"/>
    <mergeCell ref="B371:B375"/>
    <mergeCell ref="B376:B379"/>
    <mergeCell ref="B380:B387"/>
    <mergeCell ref="B388:B393"/>
    <mergeCell ref="B394:B397"/>
    <mergeCell ref="B398:B402"/>
    <mergeCell ref="B461:B463"/>
    <mergeCell ref="A464:A493"/>
    <mergeCell ref="B464:B467"/>
    <mergeCell ref="B468:B474"/>
    <mergeCell ref="B475:B481"/>
    <mergeCell ref="B482:B485"/>
    <mergeCell ref="B486:B488"/>
    <mergeCell ref="B489:B493"/>
    <mergeCell ref="A403:A463"/>
    <mergeCell ref="B403:B418"/>
    <mergeCell ref="B419:B424"/>
    <mergeCell ref="B425:B433"/>
    <mergeCell ref="B434:B436"/>
    <mergeCell ref="B437:B442"/>
    <mergeCell ref="B443:B445"/>
    <mergeCell ref="B446:B449"/>
  </mergeCells>
  <hyperlinks>
    <hyperlink ref="B1" r:id="rId1" tooltip="Censo costarricense de 2011" display="https://es.wikipedia.org/wiki/Censo_costarricense_de_2011" xr:uid="{ACD3FB99-2D0E-4F50-A681-91F5EE8D9CB5}"/>
    <hyperlink ref="C1" r:id="rId2" tooltip="Censo costarricense de 2000" display="https://es.wikipedia.org/wiki/Censo_costarricense_de_2000" xr:uid="{8568A8DD-91E6-476D-A565-E545ED46BC55}"/>
    <hyperlink ref="C3" r:id="rId3" tooltip="Carmen (Costa Rica)" display="https://es.wikipedia.org/wiki/Carmen_(Costa_Rica)" xr:uid="{710A8874-A112-4385-AD09-3254CCE2A78B}"/>
    <hyperlink ref="C4" r:id="rId4" tooltip="Merced (Costa Rica)" display="https://es.wikipedia.org/wiki/Merced_(Costa_Rica)" xr:uid="{2C1DEA91-902A-4C9B-82D2-6B9FA379036F}"/>
    <hyperlink ref="C5" r:id="rId5" tooltip="Hospital (Costa Rica)" display="https://es.wikipedia.org/wiki/Hospital_(Costa_Rica)" xr:uid="{D7B5ADA7-2BF1-4DBC-9CDC-82B64C2A95CB}"/>
    <hyperlink ref="C6" r:id="rId6" tooltip="Catedral (Costa Rica)" display="https://es.wikipedia.org/wiki/Catedral_(Costa_Rica)" xr:uid="{1E964B50-2CCC-47C0-8116-4EAAEB40F36D}"/>
    <hyperlink ref="C7" r:id="rId7" tooltip="Zapote (Costa Rica)" display="https://es.wikipedia.org/wiki/Zapote_(Costa_Rica)" xr:uid="{3CDAA432-6965-4BF3-AB8B-A7F4C896DD91}"/>
    <hyperlink ref="C8" r:id="rId8" tooltip="San Francisco de Dos Ríos" display="https://es.wikipedia.org/wiki/San_Francisco_de_Dos_R%C3%ADos" xr:uid="{E5C3DA30-ADC1-4C3E-A74A-858EC8400C63}"/>
    <hyperlink ref="C9" r:id="rId9" tooltip="La Uruca" display="https://es.wikipedia.org/wiki/La_Uruca" xr:uid="{999537F3-6A07-415D-B340-B095C72522EE}"/>
    <hyperlink ref="C10" r:id="rId10" tooltip="Mata Redonda (San José)" display="https://es.wikipedia.org/wiki/Mata_Redonda_(San_Jos%C3%A9)" xr:uid="{E41FF52F-21B2-4D28-889D-DFB299BDDAA2}"/>
    <hyperlink ref="C11" r:id="rId11" tooltip="Pavas (San José)" display="https://es.wikipedia.org/wiki/Pavas_(San_Jos%C3%A9)" xr:uid="{88F90AA6-1DF4-49CA-A38D-C89822027D6A}"/>
    <hyperlink ref="C12" r:id="rId12" tooltip="Hatillo (San José)" display="https://es.wikipedia.org/wiki/Hatillo_(San_Jos%C3%A9)" xr:uid="{4BC2E8E8-8039-4151-A0C5-093E975C8047}"/>
    <hyperlink ref="C13" r:id="rId13" tooltip="San Sebastián (San José)" display="https://es.wikipedia.org/wiki/San_Sebasti%C3%A1n_(San_Jos%C3%A9)" xr:uid="{9DE12858-5956-42FE-9682-CF44E9A9750B}"/>
    <hyperlink ref="C14" r:id="rId14" tooltip="Escazú (Costa Rica)" display="https://es.wikipedia.org/wiki/Escaz%C3%BA_(Costa_Rica)" xr:uid="{08A7F7F7-DEB8-41C4-98DD-3CFAC9DCE6B0}"/>
    <hyperlink ref="C15" r:id="rId15" tooltip="San Antonio de Escazú" display="https://es.wikipedia.org/wiki/San_Antonio_de_Escaz%C3%BA" xr:uid="{9C6E88B9-73F4-4B0A-BE75-2149865142E5}"/>
    <hyperlink ref="C16" r:id="rId16" tooltip="San Rafael de Escazú" display="https://es.wikipedia.org/wiki/San_Rafael_de_Escaz%C3%BA" xr:uid="{C29BEFE3-1E7B-4168-8F33-2D6FC4B24517}"/>
    <hyperlink ref="C17" r:id="rId17" tooltip="Desamparados (Costa Rica)" display="https://es.wikipedia.org/wiki/Desamparados_(Costa_Rica)" xr:uid="{72CA3560-C580-41E7-BAE3-BA08AA8AC7DD}"/>
    <hyperlink ref="C18" r:id="rId18" tooltip="San Miguel de Desamparados" display="https://es.wikipedia.org/wiki/San_Miguel_de_Desamparados" xr:uid="{E8A204ED-8EEB-4E13-B477-56C5881FCC64}"/>
    <hyperlink ref="C19" r:id="rId19" tooltip="San Juan de Dios (Costa Rica)" display="https://es.wikipedia.org/wiki/San_Juan_de_Dios_(Costa_Rica)" xr:uid="{DE8730F1-EB79-4CB5-9EA4-A3AC69523849}"/>
    <hyperlink ref="C20" r:id="rId20" tooltip="San Rafael Arriba" display="https://es.wikipedia.org/wiki/San_Rafael_Arriba" xr:uid="{F2E7B253-3503-4C53-B411-375255A4E5B7}"/>
    <hyperlink ref="C21" r:id="rId21" tooltip="San Antonio de Desamparados" display="https://es.wikipedia.org/wiki/San_Antonio_de_Desamparados" xr:uid="{062DC106-2449-4865-8C3C-92BF0A0E052F}"/>
    <hyperlink ref="C22" r:id="rId22" tooltip="Frailes (Costa Rica)" display="https://es.wikipedia.org/wiki/Frailes_(Costa_Rica)" xr:uid="{2638D5E2-F48B-4C99-993C-8107DEEAC718}"/>
    <hyperlink ref="C23" r:id="rId23" tooltip="Patarrá" display="https://es.wikipedia.org/wiki/Patarr%C3%A1" xr:uid="{B7809322-08B3-45CB-9676-D373FB745C89}"/>
    <hyperlink ref="C24" r:id="rId24" tooltip="San Cristóbal (Costa Rica)" display="https://es.wikipedia.org/wiki/San_Crist%C3%B3bal_(Costa_Rica)" xr:uid="{C78243F3-E851-4D57-B00C-7528C194F8D6}"/>
    <hyperlink ref="C25" r:id="rId25" tooltip="Rosario de Desamparados" display="https://es.wikipedia.org/wiki/Rosario_de_Desamparados" xr:uid="{1BD99B3A-CC0B-43A9-AD77-FD27629E9A47}"/>
    <hyperlink ref="C26" r:id="rId26" tooltip="Damas (Costa Rica)" display="https://es.wikipedia.org/wiki/Damas_(Costa_Rica)" xr:uid="{2EC4B724-F4BC-4DF0-A704-9D3E7BFF4797}"/>
    <hyperlink ref="C27" r:id="rId27" tooltip="San Rafael Abajo" display="https://es.wikipedia.org/wiki/San_Rafael_Abajo" xr:uid="{168663BE-D697-4AF7-AEF6-30A9A9E10F15}"/>
    <hyperlink ref="C28" r:id="rId28" tooltip="Gravilias (Costa Rica)" display="https://es.wikipedia.org/wiki/Gravilias_(Costa_Rica)" xr:uid="{EC144248-4D24-416A-AF1E-D7238CC0FEA6}"/>
    <hyperlink ref="C29" r:id="rId29" tooltip="Los Guido" display="https://es.wikipedia.org/wiki/Los_Guido" xr:uid="{3D9A8806-EA07-4634-8DDF-95332EFC3D7C}"/>
    <hyperlink ref="C30" r:id="rId30" tooltip="Santiago de Puriscal" display="https://es.wikipedia.org/wiki/Santiago_de_Puriscal" xr:uid="{A6B98CFB-E80A-44C7-A16E-AC69900BFFB8}"/>
    <hyperlink ref="C31" r:id="rId31" tooltip="Mercedes Sur" display="https://es.wikipedia.org/wiki/Mercedes_Sur" xr:uid="{231C7B7B-6871-4708-9A92-ECFB5BD3D2C3}"/>
    <hyperlink ref="C32" r:id="rId32" tooltip="Barbacoas (Costa Rica)" display="https://es.wikipedia.org/wiki/Barbacoas_(Costa_Rica)" xr:uid="{A1C1CCD9-7202-4730-A62B-9686276F61CF}"/>
    <hyperlink ref="C33" r:id="rId33" tooltip="Grifo Alto (Costa Rica)" display="https://es.wikipedia.org/wiki/Grifo_Alto_(Costa_Rica)" xr:uid="{FE4116D0-E76F-4C33-8E26-8CAB7DB573FD}"/>
    <hyperlink ref="C34" r:id="rId34" tooltip="San Rafael de Puriscal" display="https://es.wikipedia.org/wiki/San_Rafael_de_Puriscal" xr:uid="{F8F4AD2F-77FA-4051-ABC2-96FA53BF6EB7}"/>
    <hyperlink ref="C35" r:id="rId35" tooltip="Candelarita (Costa Rica)" display="https://es.wikipedia.org/wiki/Candelarita_(Costa_Rica)" xr:uid="{ABC7353D-F751-4897-A5CC-E3ACB77CDCFD}"/>
    <hyperlink ref="C36" r:id="rId36" tooltip="Desamparaditos (Costa Rica)" display="https://es.wikipedia.org/wiki/Desamparaditos_(Costa_Rica)" xr:uid="{11562245-E779-4461-A769-79BC86A5626D}"/>
    <hyperlink ref="C37" r:id="rId37" tooltip="San Antonio de Puriscal" display="https://es.wikipedia.org/wiki/San_Antonio_de_Puriscal" xr:uid="{B12DE7B4-05EA-4168-9C6D-2C8A316EA6EA}"/>
    <hyperlink ref="C38" r:id="rId38" tooltip="Chires" display="https://es.wikipedia.org/wiki/Chires" xr:uid="{57C0A788-3FA8-4552-81BA-63B7F0A41015}"/>
    <hyperlink ref="C39" r:id="rId39" tooltip="San Marcos de Tarrazú" display="https://es.wikipedia.org/wiki/San_Marcos_de_Tarraz%C3%BA" xr:uid="{9E155FD7-8401-4A61-BF8E-71D1C1A27C08}"/>
    <hyperlink ref="C40" r:id="rId40" tooltip="San Lorenzo (Costa Rica)" display="https://es.wikipedia.org/wiki/San_Lorenzo_(Costa_Rica)" xr:uid="{E42DB471-6098-4EDF-82A6-BF791A45DF53}"/>
    <hyperlink ref="C41" r:id="rId41" tooltip="San Carlos de Tarrazú" display="https://es.wikipedia.org/wiki/San_Carlos_de_Tarraz%C3%BA" xr:uid="{B4CA8B13-8CD0-4C7A-B0B8-2F5EEB43E226}"/>
    <hyperlink ref="C42" r:id="rId42" tooltip="Aserrí" display="https://es.wikipedia.org/wiki/Aserr%C3%AD" xr:uid="{E8177025-CBF4-41B8-8E87-F7CC8858AB60}"/>
    <hyperlink ref="C43" r:id="rId43" tooltip="Tarbaca" display="https://es.wikipedia.org/wiki/Tarbaca" xr:uid="{FAFAB944-C73E-47C3-A713-7B04BE8B3C75}"/>
    <hyperlink ref="C44" r:id="rId44" tooltip="Vuelta de Jorco" display="https://es.wikipedia.org/wiki/Vuelta_de_Jorco" xr:uid="{0CAA4B00-DC8F-4181-9F28-3DE47D0A4D0F}"/>
    <hyperlink ref="C45" r:id="rId45" tooltip="San Gabriel de Aserrí" display="https://es.wikipedia.org/wiki/San_Gabriel_de_Aserr%C3%AD" xr:uid="{FE771444-69D6-411F-AAD4-A860FBFC1BB0}"/>
    <hyperlink ref="C46" r:id="rId46" tooltip="Legua (Costa Rica)" display="https://es.wikipedia.org/wiki/Legua_(Costa_Rica)" xr:uid="{AA7C68FD-23AB-414C-8EAA-AD4ED9A504AF}"/>
    <hyperlink ref="C47" r:id="rId47" tooltip="Monterrey de Aserrí" display="https://es.wikipedia.org/wiki/Monterrey_de_Aserr%C3%AD" xr:uid="{F7E70E8F-5992-416C-AFC1-23632D19D5A0}"/>
    <hyperlink ref="C48" r:id="rId48" tooltip="Salitrillos" display="https://es.wikipedia.org/wiki/Salitrillos" xr:uid="{0D1B272F-0A61-4C70-ABAE-90C872D1A4E2}"/>
    <hyperlink ref="C49" r:id="rId49" tooltip="Colón (Costa Rica)" display="https://es.wikipedia.org/wiki/Col%C3%B3n_(Costa_Rica)" xr:uid="{D4258E6E-27FC-417F-A4DA-44F29C1C9D2D}"/>
    <hyperlink ref="C50" r:id="rId50" tooltip="Guayabo (Costa Rica)" display="https://es.wikipedia.org/wiki/Guayabo_(Costa_Rica)" xr:uid="{9FFB3D1B-5A36-471A-B9AD-08CA3DE6770E}"/>
    <hyperlink ref="C51" r:id="rId51" tooltip="Tabarcia" display="https://es.wikipedia.org/wiki/Tabarcia" xr:uid="{9D80DF14-BAEE-4C34-A039-2BF8D8EF6735}"/>
    <hyperlink ref="C52" r:id="rId52" tooltip="Piedras Negras (Costa Rica)" display="https://es.wikipedia.org/wiki/Piedras_Negras_(Costa_Rica)" xr:uid="{42AFBD9B-0710-4B8C-AF9E-81315E025A99}"/>
    <hyperlink ref="C53" r:id="rId53" tooltip="Picagres" display="https://es.wikipedia.org/wiki/Picagres" xr:uid="{AED2D55C-5EBF-4DCC-BB25-406D343A5552}"/>
    <hyperlink ref="C54" r:id="rId54" tooltip="Jaris" display="https://es.wikipedia.org/wiki/Jaris" xr:uid="{EAE59B5A-1DD0-4456-A393-BCA38CA6327D}"/>
    <hyperlink ref="C55" r:id="rId55" tooltip="Quitirrisí" display="https://es.wikipedia.org/wiki/Quitirris%C3%AD" xr:uid="{EA70DBB4-16C8-46AB-99DC-45F3C359F972}"/>
    <hyperlink ref="C56" r:id="rId56" tooltip="Guadalupe (Costa Rica)" display="https://es.wikipedia.org/wiki/Guadalupe_(Costa_Rica)" xr:uid="{A690ED04-8D82-480F-8CFE-45A641617F39}"/>
    <hyperlink ref="C57" r:id="rId57" tooltip="San Francisco (Goicoechea)" display="https://es.wikipedia.org/wiki/San_Francisco_(Goicoechea)" xr:uid="{671808F3-3824-4B9C-A27A-C92DE274DF00}"/>
    <hyperlink ref="C58" r:id="rId58" tooltip="Calle Blancos" display="https://es.wikipedia.org/wiki/Calle_Blancos" xr:uid="{5F732C4A-C5DD-47A7-9486-304972878A5B}"/>
    <hyperlink ref="C59" r:id="rId59" tooltip="Mata de Plátano (Costa Rica)" display="https://es.wikipedia.org/wiki/Mata_de_Pl%C3%A1tano_(Costa_Rica)" xr:uid="{C82BEA40-AF4C-4C11-A224-5ED0F8E5988F}"/>
    <hyperlink ref="C60" r:id="rId60" tooltip="Ipís" display="https://es.wikipedia.org/wiki/Ip%C3%ADs" xr:uid="{9A99CE60-9459-413B-8834-BB219BA81468}"/>
    <hyperlink ref="C61" r:id="rId61" tooltip="Rancho Redondo" display="https://es.wikipedia.org/wiki/Rancho_Redondo" xr:uid="{DCD0AB65-65B2-4BEC-8DC3-25F9194F1CE6}"/>
    <hyperlink ref="C62" r:id="rId62" tooltip="Purral" display="https://es.wikipedia.org/wiki/Purral" xr:uid="{058038DD-8B76-4EFC-BB04-9EA90EDA87D9}"/>
    <hyperlink ref="C63" r:id="rId63" tooltip="Santa Ana (Costa Rica)" display="https://es.wikipedia.org/wiki/Santa_Ana_(Costa_Rica)" xr:uid="{E4FB0553-4968-406E-84C8-331115C68F08}"/>
    <hyperlink ref="C64" r:id="rId64" tooltip="Salitral (Costa Rica)" display="https://es.wikipedia.org/wiki/Salitral_(Costa_Rica)" xr:uid="{D01184CB-3F8D-4FA4-ACA6-E48EE8276420}"/>
    <hyperlink ref="C65" r:id="rId65" tooltip="Pozos (Costa Rica)" display="https://es.wikipedia.org/wiki/Pozos_(Costa_Rica)" xr:uid="{72D20E38-37DF-4214-A275-6C6597269E20}"/>
    <hyperlink ref="C66" r:id="rId66" tooltip="Uruca de Santa Ana" display="https://es.wikipedia.org/wiki/Uruca_de_Santa_Ana" xr:uid="{8167BFCF-8C19-40D1-A021-7F888175D9A9}"/>
    <hyperlink ref="C67" r:id="rId67" tooltip="Piedades (Costa Rica)" display="https://es.wikipedia.org/wiki/Piedades_(Costa_Rica)" xr:uid="{B532BD5E-7D3A-40DA-920F-155589A9600D}"/>
    <hyperlink ref="C68" r:id="rId68" tooltip="Brasil (Costa Rica)" display="https://es.wikipedia.org/wiki/Brasil_(Costa_Rica)" xr:uid="{813EEE10-F965-42DC-BDF0-842C4B3729EF}"/>
    <hyperlink ref="C69" r:id="rId69" tooltip="Alajuelita" display="https://es.wikipedia.org/wiki/Alajuelita" xr:uid="{F6328614-C0F2-436E-801A-3787152A7861}"/>
    <hyperlink ref="C70" r:id="rId70" tooltip="San Josecito de Alajuelita" display="https://es.wikipedia.org/wiki/San_Josecito_de_Alajuelita" xr:uid="{E12E83C8-872F-4212-B8F9-CA4C91B4C85F}"/>
    <hyperlink ref="C71" r:id="rId71" tooltip="San Antonio de Alajuelita" display="https://es.wikipedia.org/wiki/San_Antonio_de_Alajuelita" xr:uid="{6E1EC4C6-C200-4E91-B6D3-C66AD65A6F78}"/>
    <hyperlink ref="C72" r:id="rId72" tooltip="Concepción de Alajuelita" display="https://es.wikipedia.org/wiki/Concepci%C3%B3n_de_Alajuelita" xr:uid="{ECE5218C-16FA-48C1-8B3D-A9D0F85DCDD0}"/>
    <hyperlink ref="C73" r:id="rId73" tooltip="San Felipe de Alajuelita" display="https://es.wikipedia.org/wiki/San_Felipe_de_Alajuelita" xr:uid="{86A78534-236E-4EC1-94F8-F06AAF7208A2}"/>
    <hyperlink ref="C74" r:id="rId74" tooltip="San Isidro (Vázquez de Coronado)" display="https://es.wikipedia.org/wiki/San_Isidro_(V%C3%A1zquez_de_Coronado)" xr:uid="{A4E68009-D466-48F7-8348-6F91A7206CE9}"/>
    <hyperlink ref="C75" r:id="rId75" tooltip="San Rafael de Coronado" display="https://es.wikipedia.org/wiki/San_Rafael_de_Coronado" xr:uid="{6605FE02-FDCB-47DF-A0BD-3B3A5CCF69EA}"/>
    <hyperlink ref="C76" r:id="rId76" tooltip="Dulce Nombre de Jesús (Costa Rica)" display="https://es.wikipedia.org/wiki/Dulce_Nombre_de_Jes%C3%BAs_(Costa_Rica)" xr:uid="{1B603111-CDAF-4B2D-B1D9-139393F18A99}"/>
    <hyperlink ref="C77" r:id="rId77" tooltip="Patalillo" display="https://es.wikipedia.org/wiki/Patalillo" xr:uid="{96392909-E9D6-42AD-9CBA-825EDFB2AD25}"/>
    <hyperlink ref="C78" r:id="rId78" tooltip="Cascajal (Costa Rica)" display="https://es.wikipedia.org/wiki/Cascajal_(Costa_Rica)" xr:uid="{83192956-6DCE-409C-8997-E4CB698B8FE6}"/>
    <hyperlink ref="C79" r:id="rId79" tooltip="San Ignacio de Acosta" display="https://es.wikipedia.org/wiki/San_Ignacio_de_Acosta" xr:uid="{AC6D36B0-C5B1-4111-B9FD-EC9E54F4F7DB}"/>
    <hyperlink ref="C80" r:id="rId80" tooltip="Guaitil (Costa Rica)" display="https://es.wikipedia.org/wiki/Guaitil_(Costa_Rica)" xr:uid="{960852F1-9C29-411C-A420-0CBFCCD5A4E5}"/>
    <hyperlink ref="C81" r:id="rId81" tooltip="Palmichal" display="https://es.wikipedia.org/wiki/Palmichal" xr:uid="{25FBBD82-71BC-4DF0-B0F2-3F97DD8DDCBD}"/>
    <hyperlink ref="C82" r:id="rId82" tooltip="Cangrejal" display="https://es.wikipedia.org/wiki/Cangrejal" xr:uid="{82EBA0C9-65D3-483E-BABE-DF40D47FB1B9}"/>
    <hyperlink ref="C83" r:id="rId83" tooltip="Sabanillas de Acosta" display="https://es.wikipedia.org/wiki/Sabanillas_de_Acosta" xr:uid="{471FE55C-E628-469A-9584-8CEE7FBDABD9}"/>
    <hyperlink ref="C84" r:id="rId84" tooltip="San Juan de Tibás" display="https://es.wikipedia.org/wiki/San_Juan_de_Tib%C3%A1s" xr:uid="{F8C1D3FC-929A-4AA8-B5DB-1FA1C59DBE2E}"/>
    <hyperlink ref="C85" r:id="rId85" tooltip="Cinco Esquinas (Costa Rica)" display="https://es.wikipedia.org/wiki/Cinco_Esquinas_(Costa_Rica)" xr:uid="{CB26426B-CB7D-4666-ADE7-5BE9F771D58B}"/>
    <hyperlink ref="C86" r:id="rId86" tooltip="Anselmo Llorente (Costa Rica)" display="https://es.wikipedia.org/wiki/Anselmo_Llorente_(Costa_Rica)" xr:uid="{64F25D84-A2F2-45CD-ACF3-494F6CAE1863}"/>
    <hyperlink ref="C87" r:id="rId87" tooltip="León XIII (Costa Rica)" display="https://es.wikipedia.org/wiki/Le%C3%B3n_XIII_(Costa_Rica)" xr:uid="{0F4F8E9C-F83E-4903-96D3-A8E4CB9F0690}"/>
    <hyperlink ref="C88" r:id="rId88" tooltip="Colima (Costa Rica)" display="https://es.wikipedia.org/wiki/Colima_(Costa_Rica)" xr:uid="{3952E296-87BF-4B6C-9454-1C7F70235D89}"/>
    <hyperlink ref="C89" r:id="rId89" tooltip="San Vicente de Moravia" display="https://es.wikipedia.org/wiki/San_Vicente_de_Moravia" xr:uid="{8623C12C-5521-4C1D-A642-E7821012673E}"/>
    <hyperlink ref="C90" r:id="rId90" tooltip="San Jerónimo de Moravia" display="https://es.wikipedia.org/wiki/San_Jer%C3%B3nimo_de_Moravia" xr:uid="{E6C19AA9-E381-49A5-926F-D5F791111804}"/>
    <hyperlink ref="C91" r:id="rId91" tooltip="La Trinidad de Moravia" display="https://es.wikipedia.org/wiki/La_Trinidad_de_Moravia" xr:uid="{64517DD3-07AB-4727-97BC-681FA0B17456}"/>
    <hyperlink ref="C92" r:id="rId92" tooltip="San Pedro de Montes de Oca" display="https://es.wikipedia.org/wiki/San_Pedro_de_Montes_de_Oca" xr:uid="{4968DA17-4656-4E16-9A89-8E759DFED47B}"/>
    <hyperlink ref="C93" r:id="rId93" tooltip="Sabanilla (Montes de Oca)" display="https://es.wikipedia.org/wiki/Sabanilla_(Montes_de_Oca)" xr:uid="{B0DA4D61-B050-4DE9-B014-EED41E62CE88}"/>
    <hyperlink ref="C94" r:id="rId94" tooltip="Mercedes de Montes de Oca" display="https://es.wikipedia.org/wiki/Mercedes_de_Montes_de_Oca" xr:uid="{49D79269-7402-48B5-92A0-111D57EF8375}"/>
    <hyperlink ref="C95" r:id="rId95" tooltip="San Rafael de Montes de Oca" display="https://es.wikipedia.org/wiki/San_Rafael_de_Montes_de_Oca" xr:uid="{EB8015F1-9E52-4E69-B782-AB31B2D65782}"/>
    <hyperlink ref="C96" r:id="rId96" tooltip="San Pablo de Turrubares" display="https://es.wikipedia.org/wiki/San_Pablo_de_Turrubares" xr:uid="{F574B870-8DAA-4601-8BA0-485F4FE1C2A6}"/>
    <hyperlink ref="C97" r:id="rId97" tooltip="San Pedro de Turrubares" display="https://es.wikipedia.org/wiki/San_Pedro_de_Turrubares" xr:uid="{ED4398E7-78E7-4FA1-AFB4-55AFA47B205F}"/>
    <hyperlink ref="C98" r:id="rId98" tooltip="San Juan de Mata (Costa Rica)" display="https://es.wikipedia.org/wiki/San_Juan_de_Mata_(Costa_Rica)" xr:uid="{9B0B972D-3EF4-4295-9CA0-555EBB38CCC5}"/>
    <hyperlink ref="C99" r:id="rId99" tooltip="San Luis (Costa Rica)" display="https://es.wikipedia.org/wiki/San_Luis_(Costa_Rica)" xr:uid="{C7812DA5-D705-4AE3-A1C6-590F04C1173F}"/>
    <hyperlink ref="C100" r:id="rId100" tooltip="Carara" display="https://es.wikipedia.org/wiki/Carara" xr:uid="{C6A68CF3-66B7-4951-B29B-7F46417184D7}"/>
    <hyperlink ref="C101" r:id="rId101" tooltip="Santa María de Dota" display="https://es.wikipedia.org/wiki/Santa_Mar%C3%ADa_de_Dota" xr:uid="{D5BD5135-C8DD-424A-B68A-D964241DFB5F}"/>
    <hyperlink ref="C102" r:id="rId102" tooltip="Jardín de Dota" display="https://es.wikipedia.org/wiki/Jard%C3%ADn_de_Dota" xr:uid="{73EBC656-FC1E-463B-96CD-EAC212626B6A}"/>
    <hyperlink ref="C103" r:id="rId103" tooltip="Copey de Dota" display="https://es.wikipedia.org/wiki/Copey_de_Dota" xr:uid="{B73CC5DD-13B0-4233-AAAA-3F542E75D285}"/>
    <hyperlink ref="C104" r:id="rId104" tooltip="Curridabat" display="https://es.wikipedia.org/wiki/Curridabat" xr:uid="{0C1C2181-338E-4131-8FCD-E4253E1FCCBA}"/>
    <hyperlink ref="C105" r:id="rId105" tooltip="Granadilla (Costa Rica)" display="https://es.wikipedia.org/wiki/Granadilla_(Costa_Rica)" xr:uid="{50FBCA94-A62F-4201-A3F1-F4462838A54C}"/>
    <hyperlink ref="C106" r:id="rId106" tooltip="Sánchez (Costa Rica)" display="https://es.wikipedia.org/wiki/S%C3%A1nchez_(Costa_Rica)" xr:uid="{4F275291-AB8D-433B-8A05-90E0CCB4BD8C}"/>
    <hyperlink ref="C107" r:id="rId107" tooltip="Tirrases" display="https://es.wikipedia.org/wiki/Tirrases" xr:uid="{58781755-961F-469B-9C4A-D1C2C315F2B3}"/>
    <hyperlink ref="C108" r:id="rId108" tooltip="San Isidro de El General" display="https://es.wikipedia.org/wiki/San_Isidro_de_El_General" xr:uid="{7334002B-8448-4BDA-990F-E1C235F98515}"/>
    <hyperlink ref="C109" r:id="rId109" tooltip="El General (Costa Rica)" display="https://es.wikipedia.org/wiki/El_General_(Costa_Rica)" xr:uid="{D28D6777-CE93-4D3C-9974-556FFC5F8FAA}"/>
    <hyperlink ref="C110" r:id="rId110" tooltip="Daniel Flores (Costa Rica)" display="https://es.wikipedia.org/wiki/Daniel_Flores_(Costa_Rica)" xr:uid="{10417CA2-9327-4D27-97F5-C5056EC597A7}"/>
    <hyperlink ref="C111" r:id="rId111" tooltip="Rivas (Costa Rica)" display="https://es.wikipedia.org/wiki/Rivas_(Costa_Rica)" xr:uid="{FD333D14-BBF5-4860-8058-DD02B724DFFA}"/>
    <hyperlink ref="C112" r:id="rId112" tooltip="San Pedro de Pérez Zeledón" display="https://es.wikipedia.org/wiki/San_Pedro_de_P%C3%A9rez_Zeled%C3%B3n" xr:uid="{5F6546D9-848E-4EC0-A069-F17F8F8BF5D5}"/>
    <hyperlink ref="C113" r:id="rId113" tooltip="Platanares (Costa Rica)" display="https://es.wikipedia.org/wiki/Platanares_(Costa_Rica)" xr:uid="{F1E0FDDC-9197-4339-AF3E-3BFE6DE63B9A}"/>
    <hyperlink ref="C114" r:id="rId114" tooltip="Pejibaye de Pérez Zeledón" display="https://es.wikipedia.org/wiki/Pejibaye_de_P%C3%A9rez_Zeled%C3%B3n" xr:uid="{6FC1C81C-383E-4B6D-BFFB-3636C7D9A447}"/>
    <hyperlink ref="C115" r:id="rId115" tooltip="Cajón (Costa Rica)" display="https://es.wikipedia.org/wiki/Caj%C3%B3n_(Costa_Rica)" xr:uid="{966EF468-2CB5-4BF5-8DFE-896C54A48F0F}"/>
    <hyperlink ref="C116" r:id="rId116" tooltip="Barú de Pérez Zeledón" display="https://es.wikipedia.org/wiki/Bar%C3%BA_de_P%C3%A9rez_Zeled%C3%B3n" xr:uid="{9EE16F64-AC98-4949-9BBD-2ABC5E418E68}"/>
    <hyperlink ref="C117" r:id="rId117" tooltip="Río Nuevo (Costa Rica)" display="https://es.wikipedia.org/wiki/R%C3%ADo_Nuevo_(Costa_Rica)" xr:uid="{5DC8A94A-2AE8-445D-82FE-1A876D48AD87}"/>
    <hyperlink ref="C118" r:id="rId118" tooltip="Páramo (Costa Rica)" display="https://es.wikipedia.org/wiki/P%C3%A1ramo_(Costa_Rica)" xr:uid="{331129C5-436E-4F1A-810E-E5A0A3A09B22}"/>
    <hyperlink ref="C119" r:id="rId119" tooltip="La Amistad de Pérez Zeledón" display="https://es.wikipedia.org/wiki/La_Amistad_de_P%C3%A9rez_Zeled%C3%B3n" xr:uid="{F95911A8-2B60-4B1F-B7B9-9195F9C7CE24}"/>
    <hyperlink ref="C120" r:id="rId120" tooltip="San Pablo de León Cortés Castro" display="https://es.wikipedia.org/wiki/San_Pablo_de_Le%C3%B3n_Cort%C3%A9s_Castro" xr:uid="{B5F0BDD9-13AC-426A-B0E5-D9D9D09C43BC}"/>
    <hyperlink ref="C121" r:id="rId121" tooltip="San Andrés de León Cortés Castro" display="https://es.wikipedia.org/wiki/San_Andr%C3%A9s_de_Le%C3%B3n_Cort%C3%A9s_Castro" xr:uid="{85539904-D59A-4E6E-A6CF-99D720BA9B37}"/>
    <hyperlink ref="C122" r:id="rId122" tooltip="Llano Bonito de León Cortés Castro" display="https://es.wikipedia.org/wiki/Llano_Bonito_de_Le%C3%B3n_Cort%C3%A9s_Castro" xr:uid="{61BF5C47-A648-4A2C-AEAD-9CEEB39671C0}"/>
    <hyperlink ref="C123" r:id="rId123" tooltip="San Isidro de León Cortés Castro" display="https://es.wikipedia.org/wiki/San_Isidro_de_Le%C3%B3n_Cort%C3%A9s_Castro" xr:uid="{A8A4C9D0-CDF4-4C73-BD2E-BEB55A0296FA}"/>
    <hyperlink ref="C124" r:id="rId124" tooltip="Santa Cruz de León Cortés Castro" display="https://es.wikipedia.org/wiki/Santa_Cruz_de_Le%C3%B3n_Cort%C3%A9s_Castro" xr:uid="{264EC502-88DA-48F2-9E99-9FE2325959DE}"/>
    <hyperlink ref="C125" r:id="rId125" tooltip="San Antonio de León Cortés Castro" display="https://es.wikipedia.org/wiki/San_Antonio_de_Le%C3%B3n_Cort%C3%A9s_Castro" xr:uid="{47CBA332-67EB-47CE-9151-C6545C694F2D}"/>
    <hyperlink ref="C126" r:id="rId126" tooltip="Alajuela (ciudad)" display="https://es.wikipedia.org/wiki/Alajuela_(ciudad)" xr:uid="{30A830C1-99FA-420E-9F8A-7BC7D311DD7A}"/>
    <hyperlink ref="C127" r:id="rId127" tooltip="San José de Alajuela" display="https://es.wikipedia.org/wiki/San_Jos%C3%A9_de_Alajuela" xr:uid="{DC149276-E477-45BE-A172-33A9F7DC20BB}"/>
    <hyperlink ref="C128" r:id="rId128" tooltip="Carrizal de Alajuela" display="https://es.wikipedia.org/wiki/Carrizal_de_Alajuela" xr:uid="{C98119AD-D39D-4CC3-B83F-2C17513FDFEC}"/>
    <hyperlink ref="C129" r:id="rId129" tooltip="San Antonio de Alajuela" display="https://es.wikipedia.org/wiki/San_Antonio_de_Alajuela" xr:uid="{B76BC2B7-30DC-4051-B4C3-487321A10912}"/>
    <hyperlink ref="C130" r:id="rId130" tooltip="Guácima de Alajuela" display="https://es.wikipedia.org/wiki/Gu%C3%A1cima_de_Alajuela" xr:uid="{9B337573-5867-4DE6-B74B-EEF74ADFB999}"/>
    <hyperlink ref="C131" r:id="rId131" tooltip="San Isidro de Alajuela" display="https://es.wikipedia.org/wiki/San_Isidro_de_Alajuela" xr:uid="{8499996A-0D2F-4FBA-9328-33EE39F4E4BF}"/>
    <hyperlink ref="C132" r:id="rId132" tooltip="Sabanilla (Alajuela)" display="https://es.wikipedia.org/wiki/Sabanilla_(Alajuela)" xr:uid="{75325AC7-7849-4E77-A20A-6088DE2BCCBA}"/>
    <hyperlink ref="C133" r:id="rId133" tooltip="San Rafael de Alajuela" display="https://es.wikipedia.org/wiki/San_Rafael_de_Alajuela" xr:uid="{70F6DFD0-52AB-458C-BCDB-885C7459D28D}"/>
    <hyperlink ref="C134" r:id="rId134" tooltip="Río Segundo de Alajuela" display="https://es.wikipedia.org/wiki/R%C3%ADo_Segundo_de_Alajuela" xr:uid="{F91C09FF-1DF2-47D9-A53D-7D32C0A5842B}"/>
    <hyperlink ref="C135" r:id="rId135" tooltip="Desamparados de Alajuela" display="https://es.wikipedia.org/wiki/Desamparados_de_Alajuela" xr:uid="{6274238E-A2EC-48B8-94F6-7779ED9B9D3B}"/>
    <hyperlink ref="C136" r:id="rId136" tooltip="Turrúcares" display="https://es.wikipedia.org/wiki/Turr%C3%BAcares" xr:uid="{FEB515C0-A7D2-4068-8024-02DAB1E19569}"/>
    <hyperlink ref="C137" r:id="rId137" tooltip="Tambor de Alajuela" display="https://es.wikipedia.org/wiki/Tambor_de_Alajuela" xr:uid="{C5DA0FDC-A4F5-4F28-8713-A66445C44ABF}"/>
    <hyperlink ref="C138" r:id="rId138" tooltip="La Garita (Costa Rica)" display="https://es.wikipedia.org/wiki/La_Garita_(Costa_Rica)" xr:uid="{2033C3F7-AC9F-41EA-A287-AF4BD5AD48F1}"/>
    <hyperlink ref="C139" r:id="rId139" tooltip="Sarapiquí (Alajuela)" display="https://es.wikipedia.org/wiki/Sarapiqu%C3%AD_(Alajuela)" xr:uid="{077EA13D-1D0F-46EC-8B19-95C9CADECEC5}"/>
    <hyperlink ref="C140" r:id="rId140" tooltip="San Ramón (Costa Rica)" display="https://es.wikipedia.org/wiki/San_Ram%C3%B3n_(Costa_Rica)" xr:uid="{98784831-68BF-4BDE-846A-83ED92235DB4}"/>
    <hyperlink ref="C141" r:id="rId141" tooltip="Santiago de San Ramón" display="https://es.wikipedia.org/wiki/Santiago_de_San_Ram%C3%B3n" xr:uid="{DCD0F5A8-91D0-460D-AF32-DEE73ACFAED6}"/>
    <hyperlink ref="C142" r:id="rId142" tooltip="San Juan de San Ramón" display="https://es.wikipedia.org/wiki/San_Juan_de_San_Ram%C3%B3n" xr:uid="{765C53FB-069E-4C27-99E8-983CC0970D00}"/>
    <hyperlink ref="C143" r:id="rId143" tooltip="Piedades Norte" display="https://es.wikipedia.org/wiki/Piedades_Norte" xr:uid="{BE024358-7CA5-4766-92F3-021426AFBF05}"/>
    <hyperlink ref="C144" r:id="rId144" tooltip="Piedades Sur" display="https://es.wikipedia.org/wiki/Piedades_Sur" xr:uid="{A1206D52-F440-4AB6-B3F8-F42216E56241}"/>
    <hyperlink ref="C145" r:id="rId145" tooltip="San Rafael de San Ramón" display="https://es.wikipedia.org/wiki/San_Rafael_de_San_Ram%C3%B3n" xr:uid="{40F1A6FD-33DC-42D7-B07F-1DE0FD5F51F5}"/>
    <hyperlink ref="C146" r:id="rId146" tooltip="San Isidro de San Ramón" display="https://es.wikipedia.org/wiki/San_Isidro_de_San_Ram%C3%B3n" xr:uid="{1A1B03CD-19DC-467B-8E3C-0314FB912907}"/>
    <hyperlink ref="C147" r:id="rId147" tooltip="Ángeles de San Ramón" display="https://es.wikipedia.org/wiki/%C3%81ngeles_de_San_Ram%C3%B3n" xr:uid="{B6265337-9E90-443F-9D4D-D3C787F5AC70}"/>
    <hyperlink ref="C148" r:id="rId148" tooltip="Alfaro de San Ramón" display="https://es.wikipedia.org/wiki/Alfaro_de_San_Ram%C3%B3n" xr:uid="{81434164-557F-4417-92B8-37D44C27E025}"/>
    <hyperlink ref="C149" r:id="rId149" tooltip="Volio de San Ramón" display="https://es.wikipedia.org/wiki/Volio_de_San_Ram%C3%B3n" xr:uid="{6E72BE9B-E861-4DF2-BA16-8E13E783268C}"/>
    <hyperlink ref="C150" r:id="rId150" tooltip="Concepción de San Ramón" display="https://es.wikipedia.org/wiki/Concepci%C3%B3n_de_San_Ram%C3%B3n" xr:uid="{03D84910-0593-404E-9470-231E7605AAD5}"/>
    <hyperlink ref="C151" r:id="rId151" tooltip="Zapotal de San Ramón" display="https://es.wikipedia.org/wiki/Zapotal_de_San_Ram%C3%B3n" xr:uid="{9FBE7072-1B2B-4078-BCBC-7D6C945B4CC7}"/>
    <hyperlink ref="C152" r:id="rId152" tooltip="Peñas Blancas de San Ramón" display="https://es.wikipedia.org/wiki/Pe%C3%B1as_Blancas_de_San_Ram%C3%B3n" xr:uid="{5EAD599E-7ECC-439F-81F0-C5B4241C232C}"/>
    <hyperlink ref="C153" r:id="rId153" tooltip="San Lorenzo de San Ramón" display="https://es.wikipedia.org/wiki/San_Lorenzo_de_San_Ram%C3%B3n" xr:uid="{3D2E8EF1-E12E-4BDF-B00F-52A14372958E}"/>
    <hyperlink ref="C154" r:id="rId154" tooltip="Grecia (Costa Rica)" display="https://es.wikipedia.org/wiki/Grecia_(Costa_Rica)" xr:uid="{68B5FE38-F9E1-466A-BA42-FFCDFA3D94E0}"/>
    <hyperlink ref="C155" r:id="rId155" tooltip="San Isidro de Grecia" display="https://es.wikipedia.org/wiki/San_Isidro_de_Grecia" xr:uid="{B5A7D195-A44C-4D83-86BB-42CA9FEB4AF3}"/>
    <hyperlink ref="C156" r:id="rId156" tooltip="San José de Grecia" display="https://es.wikipedia.org/wiki/San_Jos%C3%A9_de_Grecia" xr:uid="{A53949A4-89F1-45EC-8B47-0A70305F0DB3}"/>
    <hyperlink ref="C157" r:id="rId157" tooltip="San Roque de Grecia" display="https://es.wikipedia.org/wiki/San_Roque_de_Grecia" xr:uid="{CBCF314C-85B3-4CBF-A7A8-63AA14AD8763}"/>
    <hyperlink ref="C158" r:id="rId158" tooltip="Tacares" display="https://es.wikipedia.org/wiki/Tacares" xr:uid="{4C7C5C3C-3546-4CA0-9F0C-8781B4A4A61E}"/>
    <hyperlink ref="C159" r:id="rId159" tooltip="Puente de Piedra (Costa Rica)" display="https://es.wikipedia.org/wiki/Puente_de_Piedra_(Costa_Rica)" xr:uid="{90815A0F-C725-4EC8-882A-45472E495095}"/>
    <hyperlink ref="C160" r:id="rId160" tooltip="Bolívar (Costa Rica)" display="https://es.wikipedia.org/wiki/Bol%C3%ADvar_(Costa_Rica)" xr:uid="{5915BD4A-AB17-44C1-9A2F-6A034855F08E}"/>
    <hyperlink ref="C161" r:id="rId161" tooltip="San Mateo (Costa Rica)" display="https://es.wikipedia.org/wiki/San_Mateo_(Costa_Rica)" xr:uid="{F30162F1-21A7-43B3-9F33-082D48BF8F60}"/>
    <hyperlink ref="C162" r:id="rId162" tooltip="Desmonte de San Mateo" display="https://es.wikipedia.org/wiki/Desmonte_de_San_Mateo" xr:uid="{C81EF8ED-D02B-48CD-8795-A58B4A620339}"/>
    <hyperlink ref="C163" r:id="rId163" tooltip="Jesús María de San Mateo" display="https://es.wikipedia.org/wiki/Jes%C3%BAs_Mar%C3%ADa_de_San_Mateo" xr:uid="{7F67A671-0C95-46AA-8547-8FA928EAC1E1}"/>
    <hyperlink ref="C164" r:id="rId164" tooltip="Labrador de San Mateo" display="https://es.wikipedia.org/wiki/Labrador_de_San_Mateo" xr:uid="{566E0AD1-0FED-4213-A3F8-BFF15D1188F5}"/>
    <hyperlink ref="C165" r:id="rId165" tooltip="Atenas (Costa Rica)" display="https://es.wikipedia.org/wiki/Atenas_(Costa_Rica)" xr:uid="{A68BA3C6-16EF-4A95-AF54-0E359538B89B}"/>
    <hyperlink ref="C166" r:id="rId166" tooltip="Jesús de Atenas" display="https://es.wikipedia.org/wiki/Jes%C3%BAs_de_Atenas" xr:uid="{6E2CBE36-B7F6-4F1E-B951-6A4643F778E5}"/>
    <hyperlink ref="C167" r:id="rId167" tooltip="Mercedes de Atenas" display="https://es.wikipedia.org/wiki/Mercedes_de_Atenas" xr:uid="{600FE617-083F-424E-8EA4-7EBC0C176BF9}"/>
    <hyperlink ref="C168" r:id="rId168" tooltip="San Isidro de Atenas" display="https://es.wikipedia.org/wiki/San_Isidro_de_Atenas" xr:uid="{986CE839-1862-44A5-AA2A-7B4229F9B2EA}"/>
    <hyperlink ref="C169" r:id="rId169" tooltip="Concepción de Atenas" display="https://es.wikipedia.org/wiki/Concepci%C3%B3n_de_Atenas" xr:uid="{AF91217A-26C1-4C9C-8F35-4894F9457673}"/>
    <hyperlink ref="C170" r:id="rId170" tooltip="San José de Atenas" display="https://es.wikipedia.org/wiki/San_Jos%C3%A9_de_Atenas" xr:uid="{F3D5F28D-78F1-4F9E-9586-1931652D738F}"/>
    <hyperlink ref="C171" r:id="rId171" tooltip="Santa Eulalia de Atenas" display="https://es.wikipedia.org/wiki/Santa_Eulalia_de_Atenas" xr:uid="{9E35D7CA-2E4B-4FBB-B83E-D6A1A5588E18}"/>
    <hyperlink ref="C172" r:id="rId172" tooltip="Escobal (Costa Rica)" display="https://es.wikipedia.org/wiki/Escobal_(Costa_Rica)" xr:uid="{1CBD03DB-AE6F-4125-9111-114F38DA0906}"/>
    <hyperlink ref="C173" r:id="rId173" tooltip="Naranjo (Costa Rica)" display="https://es.wikipedia.org/wiki/Naranjo_(Costa_Rica)" xr:uid="{D80D4EF0-9248-4A64-9D8C-13024AF09134}"/>
    <hyperlink ref="C174" r:id="rId174" tooltip="San Miguel de Naranjo" display="https://es.wikipedia.org/wiki/San_Miguel_de_Naranjo" xr:uid="{761BB22C-EC85-4043-84F3-ECDE1AEFDDF1}"/>
    <hyperlink ref="C175" r:id="rId175" tooltip="San José de Naranjo" display="https://es.wikipedia.org/wiki/San_Jos%C3%A9_de_Naranjo" xr:uid="{0DF48CCF-3354-42FC-8570-09D14B8171D8}"/>
    <hyperlink ref="C176" r:id="rId176" tooltip="Cirrí Sur" display="https://es.wikipedia.org/wiki/Cirr%C3%AD_Sur" xr:uid="{679F87AE-22F3-442A-8AFA-673B13A46D9B}"/>
    <hyperlink ref="C177" r:id="rId177" tooltip="San Jerónimo de Naranjo" display="https://es.wikipedia.org/wiki/San_Jer%C3%B3nimo_de_Naranjo" xr:uid="{3F5108F7-7680-478F-B9E7-B1E848E84E67}"/>
    <hyperlink ref="C178" r:id="rId178" tooltip="San Juan de Naranjo" display="https://es.wikipedia.org/wiki/San_Juan_de_Naranjo" xr:uid="{BF3F9457-8410-49C9-A916-64B77A7D1035}"/>
    <hyperlink ref="C179" r:id="rId179" tooltip="El Rosario de Naranjo" display="https://es.wikipedia.org/wiki/El_Rosario_de_Naranjo" xr:uid="{730CDD6F-3ACB-4744-8BB0-97C2559F1AA3}"/>
    <hyperlink ref="C180" r:id="rId180" tooltip="Palmitos de Naranjo" display="https://es.wikipedia.org/wiki/Palmitos_de_Naranjo" xr:uid="{D6FB9F5C-2741-42C6-BF43-A8F9C7A8CC22}"/>
    <hyperlink ref="C181" r:id="rId181" tooltip="Palmares (Costa Rica)" display="https://es.wikipedia.org/wiki/Palmares_(Costa_Rica)" xr:uid="{EED499AF-7E31-4B1F-B7BB-DCA6D7677BA3}"/>
    <hyperlink ref="C182" r:id="rId182" tooltip="Zaragoza (Costa Rica)" display="https://es.wikipedia.org/wiki/Zaragoza_(Costa_Rica)" xr:uid="{3FC0115D-A854-484C-937D-092BEEA556A0}"/>
    <hyperlink ref="C183" r:id="rId183" tooltip="Buenos Aires de Palmares" display="https://es.wikipedia.org/wiki/Buenos_Aires_de_Palmares" xr:uid="{D5A3C8B7-E05A-4D05-840C-62D70A885BAA}"/>
    <hyperlink ref="C184" r:id="rId184" tooltip="Santiago de Palmares" display="https://es.wikipedia.org/wiki/Santiago_de_Palmares" xr:uid="{92F5FEA1-C6DF-4580-8BC3-580C632CACDF}"/>
    <hyperlink ref="C185" r:id="rId185" tooltip="Candelaria de Palmares" display="https://es.wikipedia.org/wiki/Candelaria_de_Palmares" xr:uid="{A0A04974-3F0E-41D9-A406-1979726832FC}"/>
    <hyperlink ref="C186" r:id="rId186" tooltip="Esquipulas de Palmares" display="https://es.wikipedia.org/wiki/Esquipulas_de_Palmares" xr:uid="{5BE2EF1F-7269-410D-9988-59FC59BD1E74}"/>
    <hyperlink ref="C187" r:id="rId187" tooltip="La Granja de Palmares" display="https://es.wikipedia.org/wiki/La_Granja_de_Palmares" xr:uid="{24CF74B5-BE1F-4854-950C-5763E9C68DB3}"/>
    <hyperlink ref="C188" r:id="rId188" tooltip="San Pedro de Poás" display="https://es.wikipedia.org/wiki/San_Pedro_de_Po%C3%A1s" xr:uid="{39321BE3-C0EA-49BB-A344-79C75E12EE76}"/>
    <hyperlink ref="C189" r:id="rId189" tooltip="San Juan de Poás" display="https://es.wikipedia.org/wiki/San_Juan_de_Po%C3%A1s" xr:uid="{D2BE99AD-B000-446F-B867-57DC730E494A}"/>
    <hyperlink ref="C190" r:id="rId190" tooltip="San Rafael de Poás" display="https://es.wikipedia.org/wiki/San_Rafael_de_Po%C3%A1s" xr:uid="{75EACDD3-7E02-454C-A401-6CE7A38F73A6}"/>
    <hyperlink ref="C191" r:id="rId191" tooltip="Carrillos" display="https://es.wikipedia.org/wiki/Carrillos" xr:uid="{B91940EC-92DF-4263-8750-6A42D5C27EAE}"/>
    <hyperlink ref="C192" r:id="rId192" tooltip="Sabana Redonda" display="https://es.wikipedia.org/wiki/Sabana_Redonda" xr:uid="{7AA37D44-EE07-4C8D-B206-8ED9FA66DC1D}"/>
    <hyperlink ref="C193" r:id="rId193" tooltip="Orotina (Costa Rica)" display="https://es.wikipedia.org/wiki/Orotina_(Costa_Rica)" xr:uid="{E88C148C-B71B-49A8-B6AC-59DF5C54F744}"/>
    <hyperlink ref="C194" r:id="rId194" tooltip="El Mastate" display="https://es.wikipedia.org/wiki/El_Mastate" xr:uid="{2578165A-ACA6-42C8-8D60-EA701AE8A4FE}"/>
    <hyperlink ref="C195" r:id="rId195" tooltip="Hacienda Vieja de Orotina" display="https://es.wikipedia.org/wiki/Hacienda_Vieja_de_Orotina" xr:uid="{89CCFD2C-FACB-4719-9090-26858859C3D7}"/>
    <hyperlink ref="C196" r:id="rId196" tooltip="Coyolar" display="https://es.wikipedia.org/wiki/Coyolar" xr:uid="{3167EBD2-E854-43A1-96C3-ED7A50D12A51}"/>
    <hyperlink ref="C197" r:id="rId197" tooltip="La Ceiba de Orotina" display="https://es.wikipedia.org/wiki/La_Ceiba_de_Orotina" xr:uid="{17D87435-DE18-4611-9BFF-9CFC40A38DBC}"/>
    <hyperlink ref="C198" r:id="rId198" tooltip="Quesada (Costa Rica)" display="https://es.wikipedia.org/wiki/Quesada_(Costa_Rica)" xr:uid="{34DA0373-4C2C-414E-82C6-708A952E4C0C}"/>
    <hyperlink ref="C199" r:id="rId199" tooltip="Florencia (San Carlos)" display="https://es.wikipedia.org/wiki/Florencia_(San_Carlos)" xr:uid="{B142C8C4-76EA-435D-9C89-7918334D2847}"/>
    <hyperlink ref="C200" r:id="rId200" tooltip="Buenavista (San Carlos)" display="https://es.wikipedia.org/wiki/Buenavista_(San_Carlos)" xr:uid="{94F96774-20BB-4AA2-BA86-29A4A6A3A325}"/>
    <hyperlink ref="C201" r:id="rId201" tooltip="Aguas Zarcas" display="https://es.wikipedia.org/wiki/Aguas_Zarcas" xr:uid="{7E80547E-58D3-4405-BD09-095954BE30ED}"/>
    <hyperlink ref="C202" r:id="rId202" tooltip="Venecia (San Carlos)" display="https://es.wikipedia.org/wiki/Venecia_(San_Carlos)" xr:uid="{6A7B040E-95DA-4185-BFF5-FA7B44FAEF26}"/>
    <hyperlink ref="C203" r:id="rId203" tooltip="Pital (San Carlos)" display="https://es.wikipedia.org/wiki/Pital_(San_Carlos)" xr:uid="{9E1E7340-3F69-41A5-99E9-F0145A26E83A}"/>
    <hyperlink ref="C204" r:id="rId204" tooltip="La Fortuna (Costa Rica)" display="https://es.wikipedia.org/wiki/La_Fortuna_(Costa_Rica)" xr:uid="{46D62EE1-E106-4E6B-B314-D443A64333C3}"/>
    <hyperlink ref="C205" r:id="rId205" tooltip="La Tigra (San Carlos)" display="https://es.wikipedia.org/wiki/La_Tigra_(San_Carlos)" xr:uid="{50DE432E-13AD-494C-9223-A2649F88B788}"/>
    <hyperlink ref="C206" r:id="rId206" tooltip="La Palmera (San Carlos)" display="https://es.wikipedia.org/wiki/La_Palmera_(San_Carlos)" xr:uid="{DF7323EA-BF45-4C87-BDD6-0E6DC6D9E3B5}"/>
    <hyperlink ref="C207" r:id="rId207" tooltip="Venado (San Carlos)" display="https://es.wikipedia.org/wiki/Venado_(San_Carlos)" xr:uid="{221B073D-156B-4EB6-926D-2B4EF119C2E1}"/>
    <hyperlink ref="C208" r:id="rId208" tooltip="Cutris" display="https://es.wikipedia.org/wiki/Cutris" xr:uid="{16ED8F9D-91E1-47D0-BA60-21F1A745F6A5}"/>
    <hyperlink ref="C209" r:id="rId209" tooltip="Monterrey (San Carlos)" display="https://es.wikipedia.org/wiki/Monterrey_(San_Carlos)" xr:uid="{4A4557F0-60FB-4F3B-8E8F-F36A9ED6B77C}"/>
    <hyperlink ref="C210" r:id="rId210" tooltip="Pocosol" display="https://es.wikipedia.org/wiki/Pocosol" xr:uid="{943AA553-88DB-445D-B5C5-558AADFA2118}"/>
    <hyperlink ref="C211" r:id="rId211" tooltip="Zarcero (Costa Rica)" display="https://es.wikipedia.org/wiki/Zarcero_(Costa_Rica)" xr:uid="{D079E67F-DE42-4CAC-A56F-622483EA8CEF}"/>
    <hyperlink ref="C212" r:id="rId212" tooltip="Laguna de Zarcero" display="https://es.wikipedia.org/wiki/Laguna_de_Zarcero" xr:uid="{C6474D24-0FE7-4CA7-BDDB-DB01E409048A}"/>
    <hyperlink ref="C213" r:id="rId213" tooltip="Tapesco" display="https://es.wikipedia.org/wiki/Tapesco" xr:uid="{B54FF702-CA8B-4C17-B452-398B531C4A1C}"/>
    <hyperlink ref="C214" r:id="rId214" tooltip="Guadalupe de Zarcero" display="https://es.wikipedia.org/wiki/Guadalupe_de_Zarcero" xr:uid="{C0155B22-F9D4-4B66-977E-3D3E5C8CF0F2}"/>
    <hyperlink ref="C215" r:id="rId215" tooltip="Palmira de Zarcero" display="https://es.wikipedia.org/wiki/Palmira_de_Zarcero" xr:uid="{02BE74AF-CE31-4838-850E-E2F166A76114}"/>
    <hyperlink ref="C216" r:id="rId216" tooltip="Zapote de Zarcero" display="https://es.wikipedia.org/wiki/Zapote_de_Zarcero" xr:uid="{3E1D9DB1-E8C1-4EA0-9E66-0DA8D12C26CB}"/>
    <hyperlink ref="C217" r:id="rId217" tooltip="Brisas de Zarcero" display="https://es.wikipedia.org/wiki/Brisas_de_Zarcero" xr:uid="{AB4DF168-3209-4966-ABBE-910796CD803E}"/>
    <hyperlink ref="C218" r:id="rId218" tooltip="Sarchí Norte" display="https://es.wikipedia.org/wiki/Sarch%C3%AD_Norte" xr:uid="{0EE8B5D4-6982-4FCA-8A5E-0A4D5F856BEF}"/>
    <hyperlink ref="C219" r:id="rId219" tooltip="Sarchí Sur" display="https://es.wikipedia.org/wiki/Sarch%C3%AD_Sur" xr:uid="{4CC3E6F5-342F-45D8-B155-D20439EBA25E}"/>
    <hyperlink ref="C220" r:id="rId220" tooltip="Toro Amarillo" display="https://es.wikipedia.org/wiki/Toro_Amarillo" xr:uid="{4C4E091E-84D1-4991-9264-A93030986623}"/>
    <hyperlink ref="C221" r:id="rId221" tooltip="San Pedro de Sarchí" display="https://es.wikipedia.org/wiki/San_Pedro_de_Sarch%C3%AD" xr:uid="{9C4A73FB-4568-41BB-A89F-5FA201E65889}"/>
    <hyperlink ref="C222" r:id="rId222" tooltip="Rodríguez (Costa Rica)" display="https://es.wikipedia.org/wiki/Rodr%C3%ADguez_(Costa_Rica)" xr:uid="{22C7CA4F-6C78-462D-947E-181D57FE503C}"/>
    <hyperlink ref="C223" r:id="rId223" tooltip="Upala" display="https://es.wikipedia.org/wiki/Upala" xr:uid="{6BC308D7-488D-4935-8799-A0FC78DC56C6}"/>
    <hyperlink ref="C224" r:id="rId224" tooltip="Aguas Claras de Upala" display="https://es.wikipedia.org/wiki/Aguas_Claras_de_Upala" xr:uid="{26BE6E6A-135B-479A-A1E0-50428B0513BA}"/>
    <hyperlink ref="C225" r:id="rId225" tooltip="San José de Upala" display="https://es.wikipedia.org/wiki/San_Jos%C3%A9_de_Upala" xr:uid="{C8CC46B2-4FC6-482B-9A92-4014816177F3}"/>
    <hyperlink ref="C226" r:id="rId226" tooltip="Bijagua" display="https://es.wikipedia.org/wiki/Bijagua" xr:uid="{A4DF07BF-0DD1-4302-B30D-007F9A75C4AD}"/>
    <hyperlink ref="C227" r:id="rId227" tooltip="Delicias de Upala" display="https://es.wikipedia.org/wiki/Delicias_de_Upala" xr:uid="{F587275F-D38D-444C-931A-29B8142A97F5}"/>
    <hyperlink ref="C228" r:id="rId228" tooltip="Dos Ríos de Upala" display="https://es.wikipedia.org/wiki/Dos_R%C3%ADos_de_Upala" xr:uid="{8E4CFF8F-071B-4DE0-92B8-94F64092E47F}"/>
    <hyperlink ref="C229" r:id="rId229" tooltip="Yolillal" display="https://es.wikipedia.org/wiki/Yolillal" xr:uid="{1BCD5DD1-57AA-4805-B902-139437625F1E}"/>
    <hyperlink ref="C230" r:id="rId230" tooltip="Canalete de Upala" display="https://es.wikipedia.org/wiki/Canalete_de_Upala" xr:uid="{4C5971E7-37A0-4F95-986D-D1A83E17032A}"/>
    <hyperlink ref="C231" r:id="rId231" tooltip="Los Chiles" display="https://es.wikipedia.org/wiki/Los_Chiles" xr:uid="{96A1F06B-DA71-4937-86D9-EE769F8F3F63}"/>
    <hyperlink ref="C232" r:id="rId232" tooltip="Caño Negro (Costa Rica)" display="https://es.wikipedia.org/wiki/Ca%C3%B1o_Negro_(Costa_Rica)" xr:uid="{C3DC140E-4771-47B4-9096-4987F51A0E7B}"/>
    <hyperlink ref="C233" r:id="rId233" tooltip="El Amparo (Costa Rica)" display="https://es.wikipedia.org/wiki/El_Amparo_(Costa_Rica)" xr:uid="{93697865-A44A-4080-9123-423888838426}"/>
    <hyperlink ref="C234" r:id="rId234" tooltip="San Jorge de Los Chiles" display="https://es.wikipedia.org/wiki/San_Jorge_de_Los_Chiles" xr:uid="{863CE9FB-23B5-4E3B-BA86-7714FA590BA0}"/>
    <hyperlink ref="C235" r:id="rId235" tooltip="San Rafael de Guatuso" display="https://es.wikipedia.org/wiki/San_Rafael_de_Guatuso" xr:uid="{464D10F1-15CC-4D42-8C5A-8932F962D5FF}"/>
    <hyperlink ref="C236" r:id="rId236" tooltip="Buenavista de Guatuso" display="https://es.wikipedia.org/wiki/Buenavista_de_Guatuso" xr:uid="{59779B41-A15C-4040-AE41-D53652E3B599}"/>
    <hyperlink ref="C237" r:id="rId237" tooltip="Cote de Guatuso" display="https://es.wikipedia.org/wiki/Cote_de_Guatuso" xr:uid="{5DFFAD8D-DDCC-449E-AC36-F1C7CE317650}"/>
    <hyperlink ref="C238" r:id="rId238" tooltip="Katira" display="https://es.wikipedia.org/wiki/Katira" xr:uid="{B78F7584-0440-4653-A5BB-12DB14A7A9D4}"/>
    <hyperlink ref="C239" r:id="rId239" tooltip="Río Cuarto (distrito)" display="https://es.wikipedia.org/wiki/R%C3%ADo_Cuarto_(distrito)" xr:uid="{944B5096-21F7-4433-A03D-9EDB135C8CD3}"/>
    <hyperlink ref="C240" r:id="rId240" tooltip="Santa Rita de Río Cuarto" display="https://es.wikipedia.org/wiki/Santa_Rita_de_R%C3%ADo_Cuarto" xr:uid="{45C9951F-F531-4270-A244-866D6205AA6C}"/>
    <hyperlink ref="C241" r:id="rId241" tooltip="Santa Isabel de Río Cuarto" display="https://es.wikipedia.org/wiki/Santa_Isabel_de_R%C3%ADo_Cuarto" xr:uid="{2744EC45-D7EE-4ADD-9677-E40B446EB050}"/>
    <hyperlink ref="C242" r:id="rId242" tooltip="Oriental de Cartago" display="https://es.wikipedia.org/wiki/Oriental_de_Cartago" xr:uid="{D0F44327-5A79-45F7-A97B-72EFE97B9A65}"/>
    <hyperlink ref="C243" r:id="rId243" tooltip="Occidental de Cartago" display="https://es.wikipedia.org/wiki/Occidental_de_Cartago" xr:uid="{37E01EA6-B4DB-4C9A-B565-BAF5454CEDA7}"/>
    <hyperlink ref="C244" r:id="rId244" tooltip="Carmen de Cartago" display="https://es.wikipedia.org/wiki/Carmen_de_Cartago" xr:uid="{8BC29558-B9D7-415E-919D-82D3B59655BA}"/>
    <hyperlink ref="C245" r:id="rId245" tooltip="San Nicolás (Cartago)" display="https://es.wikipedia.org/wiki/San_Nicol%C3%A1s_(Cartago)" xr:uid="{17EF56E9-67B0-4C8C-85F0-B346E503277B}"/>
    <hyperlink ref="C246" r:id="rId246" tooltip="Aguacaliente" display="https://es.wikipedia.org/wiki/Aguacaliente" xr:uid="{B6633B84-A5CA-4F03-9A49-710CC4110EF1}"/>
    <hyperlink ref="C247" r:id="rId247" tooltip="Guadalupe de Cartago" display="https://es.wikipedia.org/wiki/Guadalupe_de_Cartago" xr:uid="{FD61A8FE-2452-4518-830F-228BE8F68BC5}"/>
    <hyperlink ref="C248" r:id="rId248" tooltip="Corralillo de Cartago" display="https://es.wikipedia.org/wiki/Corralillo_de_Cartago" xr:uid="{D6788509-C1E8-441C-9A3E-8DC8CFC953DE}"/>
    <hyperlink ref="C249" r:id="rId249" tooltip="Tierra Blanca (Costa Rica)" display="https://es.wikipedia.org/wiki/Tierra_Blanca_(Costa_Rica)" xr:uid="{F3F1C5DD-5D8F-471B-8438-956EE62E1E78}"/>
    <hyperlink ref="C250" r:id="rId250" tooltip="Dulce Nombre de Cartago" display="https://es.wikipedia.org/wiki/Dulce_Nombre_de_Cartago" xr:uid="{A3A7A0E4-E96A-47F5-9964-BF3EB8356BDB}"/>
    <hyperlink ref="C251" r:id="rId251" tooltip="Llano Grande (Costa Rica)" display="https://es.wikipedia.org/wiki/Llano_Grande_(Costa_Rica)" xr:uid="{44B138CF-301B-459B-9FDA-BF4AC44F196E}"/>
    <hyperlink ref="C252" r:id="rId252" tooltip="Quebradilla" display="https://es.wikipedia.org/wiki/Quebradilla" xr:uid="{A580795F-D066-4080-B80B-0D0645DE8E2C}"/>
    <hyperlink ref="C253" r:id="rId253" tooltip="Paraíso (Costa Rica)" display="https://es.wikipedia.org/wiki/Para%C3%ADso_(Costa_Rica)" xr:uid="{2F38737E-0618-4AC5-8011-9E573566A09E}"/>
    <hyperlink ref="C254" r:id="rId254" tooltip="Santiago de Paraíso" display="https://es.wikipedia.org/wiki/Santiago_de_Para%C3%ADso" xr:uid="{257C38A2-04E1-4939-96DB-C6E610841BA8}"/>
    <hyperlink ref="C255" r:id="rId255" tooltip="Orosi (Costa Rica)" display="https://es.wikipedia.org/wiki/Orosi_(Costa_Rica)" xr:uid="{5F9C8C5B-AD84-4BF3-83A6-652764031925}"/>
    <hyperlink ref="C256" r:id="rId256" tooltip="Cachí" display="https://es.wikipedia.org/wiki/Cach%C3%AD" xr:uid="{33D7905F-B57C-4E58-900E-DE48DF7FC9D5}"/>
    <hyperlink ref="C257" r:id="rId257" tooltip="Llanos de Santa Lucía" display="https://es.wikipedia.org/wiki/Llanos_de_Santa_Luc%C3%ADa" xr:uid="{D05E832F-FFA0-4DC8-AD2E-64DDF99CA6D2}"/>
    <hyperlink ref="C258" r:id="rId258" tooltip="Birrisito" display="https://es.wikipedia.org/wiki/Birrisito" xr:uid="{7CA92A80-604E-45A0-B4D8-9A3C7426793E}"/>
    <hyperlink ref="C259" r:id="rId259" tooltip="Tres Ríos (La Unión)" display="https://es.wikipedia.org/wiki/Tres_R%C3%ADos_(La_Uni%C3%B3n)" xr:uid="{718421AD-7285-4207-9BF1-FD648A8DCF57}"/>
    <hyperlink ref="C260" r:id="rId260" tooltip="San Diego de La Unión" display="https://es.wikipedia.org/wiki/San_Diego_de_La_Uni%C3%B3n" xr:uid="{B2E667EF-E0F4-4304-BAD6-738C9851CB02}"/>
    <hyperlink ref="C261" r:id="rId261" tooltip="San Juan de La Unión (Costa Rica)" display="https://es.wikipedia.org/wiki/San_Juan_de_La_Uni%C3%B3n_(Costa_Rica)" xr:uid="{A686A381-EECE-4D2F-9D21-9AE3C64721B8}"/>
    <hyperlink ref="C262" r:id="rId262" tooltip="San Rafael de La Unión" display="https://es.wikipedia.org/wiki/San_Rafael_de_La_Uni%C3%B3n" xr:uid="{64F2B17C-77B0-4719-A7FF-B4CECEB81514}"/>
    <hyperlink ref="C263" r:id="rId263" tooltip="Concepción de La Unión" display="https://es.wikipedia.org/wiki/Concepci%C3%B3n_de_La_Uni%C3%B3n" xr:uid="{2DDAF771-97C1-4C0C-8126-F5EB6F3DDF1B}"/>
    <hyperlink ref="C264" r:id="rId264" tooltip="Dulce Nombre de La Unión" display="https://es.wikipedia.org/wiki/Dulce_Nombre_de_La_Uni%C3%B3n" xr:uid="{46841720-6BA9-478C-B5D0-217CA8F60456}"/>
    <hyperlink ref="C265" r:id="rId265" tooltip="San Ramón de La Unión" display="https://es.wikipedia.org/wiki/San_Ram%C3%B3n_de_La_Uni%C3%B3n" xr:uid="{77DAE02A-7529-43DA-BAB7-0295F1C832A4}"/>
    <hyperlink ref="C266" r:id="rId266" tooltip="Río Azul (Costa Rica)" display="https://es.wikipedia.org/wiki/R%C3%ADo_Azul_(Costa_Rica)" xr:uid="{D724830A-A089-4543-BFF9-FE22DF28CD72}"/>
    <hyperlink ref="C267" r:id="rId267" tooltip="Juan Viñas (Costa Rica)" display="https://es.wikipedia.org/wiki/Juan_Vi%C3%B1as_(Costa_Rica)" xr:uid="{4D1FED69-0BCE-466B-8877-E55FFAF2B58B}"/>
    <hyperlink ref="C268" r:id="rId268" tooltip="Tucurrique" display="https://es.wikipedia.org/wiki/Tucurrique" xr:uid="{2ED3BB3F-3AA8-4B4B-AF8E-BAD3D301E454}"/>
    <hyperlink ref="C269" r:id="rId269" tooltip="Pejibaye de Jiménez" display="https://es.wikipedia.org/wiki/Pejibaye_de_Jim%C3%A9nez" xr:uid="{0DAAD433-9F36-425C-8959-5DABF7C5EF9C}"/>
    <hyperlink ref="C270" r:id="rId270" tooltip="La Victoria (Costa Rica)" display="https://es.wikipedia.org/wiki/La_Victoria_(Costa_Rica)" xr:uid="{A6605147-509C-40E3-AC68-92AE30751CE5}"/>
    <hyperlink ref="C271" r:id="rId271" tooltip="Turrialba (ciudad)" display="https://es.wikipedia.org/wiki/Turrialba_(ciudad)" xr:uid="{457D0F94-DC47-4A72-9650-1DD6205DAB29}"/>
    <hyperlink ref="C272" r:id="rId272" tooltip="La Suiza de Turrialba" display="https://es.wikipedia.org/wiki/La_Suiza_de_Turrialba" xr:uid="{9F030B31-DA4B-43DF-BCB1-02401E8793F8}"/>
    <hyperlink ref="C273" r:id="rId273" tooltip="Peralta de Turrialba" display="https://es.wikipedia.org/wiki/Peralta_de_Turrialba" xr:uid="{2B981FFA-6A39-4024-B477-5719A7196666}"/>
    <hyperlink ref="C274" r:id="rId274" tooltip="Santa Cruz (Turrialba)" display="https://es.wikipedia.org/wiki/Santa_Cruz_(Turrialba)" xr:uid="{7EEE6D77-7F4B-41F8-9380-DE53D239E2F5}"/>
    <hyperlink ref="C275" r:id="rId275" tooltip="Santa Teresita de Turrialba" display="https://es.wikipedia.org/wiki/Santa_Teresita_de_Turrialba" xr:uid="{48039373-9657-4F73-8FC3-48BC0456C91A}"/>
    <hyperlink ref="C276" r:id="rId276" tooltip="Pavones de Turrialba" display="https://es.wikipedia.org/wiki/Pavones_de_Turrialba" xr:uid="{7D1ACCF6-144F-4F6D-A83B-D66A1E242273}"/>
    <hyperlink ref="C277" r:id="rId277" tooltip="Tuis" display="https://es.wikipedia.org/wiki/Tuis" xr:uid="{BEEB24D1-722A-4EC3-BF67-0DE3B6A53928}"/>
    <hyperlink ref="C278" r:id="rId278" tooltip="Tayutic" display="https://es.wikipedia.org/wiki/Tayutic" xr:uid="{04941A28-C8C4-4C8E-AE94-5A5382D19D29}"/>
    <hyperlink ref="C279" r:id="rId279" tooltip="Santa Rosa de Turrialba" display="https://es.wikipedia.org/wiki/Santa_Rosa_de_Turrialba" xr:uid="{D4F57424-DF05-40E7-A95C-1E2061B0CA2C}"/>
    <hyperlink ref="C280" r:id="rId280" tooltip="Tres Equis de Turrialba" display="https://es.wikipedia.org/wiki/Tres_Equis_de_Turrialba" xr:uid="{3F2FE5FB-DF30-4656-976D-5DC5D2C318DC}"/>
    <hyperlink ref="C281" r:id="rId281" tooltip="La Isabel de Turrialba" display="https://es.wikipedia.org/wiki/La_Isabel_de_Turrialba" xr:uid="{3B742196-1ABB-4B54-BED2-D6047C94F9E8}"/>
    <hyperlink ref="C282" r:id="rId282" tooltip="Chirripó (distrito)" display="https://es.wikipedia.org/wiki/Chirrip%C3%B3_(distrito)" xr:uid="{03BDFA9E-F99D-4945-8DC9-0DDDC2508D12}"/>
    <hyperlink ref="C283" r:id="rId283" tooltip="Pacayas" display="https://es.wikipedia.org/wiki/Pacayas" xr:uid="{741B4276-E084-4099-882B-95EF06854A38}"/>
    <hyperlink ref="C284" r:id="rId284" tooltip="Cervantes (Costa Rica)" display="https://es.wikipedia.org/wiki/Cervantes_(Costa_Rica)" xr:uid="{16EE9B14-58F8-41E3-9E3B-F4793933A2CB}"/>
    <hyperlink ref="C285" r:id="rId285" tooltip="Capellades (Costa Rica)" display="https://es.wikipedia.org/wiki/Capellades_(Costa_Rica)" xr:uid="{6DC04F45-EE40-46FE-907A-EE37E39A40FF}"/>
    <hyperlink ref="C286" r:id="rId286" tooltip="San Rafael (Oreamuno)" display="https://es.wikipedia.org/wiki/San_Rafael_(Oreamuno)" xr:uid="{1A81EC4C-1601-4139-BC91-E7969472214C}"/>
    <hyperlink ref="C287" r:id="rId287" tooltip="Cot (Oreamuno)" display="https://es.wikipedia.org/wiki/Cot_(Oreamuno)" xr:uid="{80D02F3B-0D2E-468F-955A-2E6476BAD753}"/>
    <hyperlink ref="C288" r:id="rId288" tooltip="Potrero Cerrado" display="https://es.wikipedia.org/wiki/Potrero_Cerrado" xr:uid="{DF894EFB-DD6B-4551-9085-E847F645B0C8}"/>
    <hyperlink ref="C289" r:id="rId289" tooltip="Cipreses de Oreamuno" display="https://es.wikipedia.org/wiki/Cipreses_de_Oreamuno" xr:uid="{E4ECDD91-66A1-46E0-8264-A92DA3DC6D44}"/>
    <hyperlink ref="C290" r:id="rId290" tooltip="Santa Rosa de Oreamuno" display="https://es.wikipedia.org/wiki/Santa_Rosa_de_Oreamuno" xr:uid="{C5DCA50E-FBD9-4D43-8EBE-D0A1C8EA1316}"/>
    <hyperlink ref="C291" r:id="rId291" tooltip="El Tejar (Costa Rica)" display="https://es.wikipedia.org/wiki/El_Tejar_(Costa_Rica)" xr:uid="{29E398FF-588C-478B-ADA3-CCDAE78CD643}"/>
    <hyperlink ref="C292" r:id="rId292" tooltip="San Isidro de El Guarco" display="https://es.wikipedia.org/wiki/San_Isidro_de_El_Guarco" xr:uid="{56832233-C3B3-4489-A553-ED5CA4514076}"/>
    <hyperlink ref="C293" r:id="rId293" tooltip="Tobosi" display="https://es.wikipedia.org/wiki/Tobosi" xr:uid="{1FDABE9D-1494-45E8-850E-185CBBF16246}"/>
    <hyperlink ref="C294" r:id="rId294" tooltip="Patio de Agua" display="https://es.wikipedia.org/wiki/Patio_de_Agua" xr:uid="{C8A27CAC-BA05-4DFB-B554-6EAA9F66810E}"/>
    <hyperlink ref="C295" r:id="rId295" tooltip="Heredia (Costa Rica)" display="https://es.wikipedia.org/wiki/Heredia_(Costa_Rica)" xr:uid="{396B0BAD-AB5B-43F6-960D-FCFC3BA881DE}"/>
    <hyperlink ref="C296" r:id="rId296" tooltip="Mercedes de Heredia" display="https://es.wikipedia.org/wiki/Mercedes_de_Heredia" xr:uid="{5ADCA47F-B942-4E3D-BD70-0B351A07450D}"/>
    <hyperlink ref="C297" r:id="rId297" tooltip="San Francisco de Heredia" display="https://es.wikipedia.org/wiki/San_Francisco_de_Heredia" xr:uid="{249CBC54-3D1F-4B87-B494-BBD137740C7B}"/>
    <hyperlink ref="C298" r:id="rId298" tooltip="Ulloa de Heredia" display="https://es.wikipedia.org/wiki/Ulloa_de_Heredia" xr:uid="{C11D1DA9-6BA4-460F-97F4-D79480047EFC}"/>
    <hyperlink ref="C299" r:id="rId299" tooltip="Varablanca" display="https://es.wikipedia.org/wiki/Varablanca" xr:uid="{54E5CC19-F07E-4250-96B0-3A3653BB6006}"/>
    <hyperlink ref="C300" r:id="rId300" tooltip="Barva (distrito)" display="https://es.wikipedia.org/wiki/Barva_(distrito)" xr:uid="{B94C5C35-C652-458E-8563-DAF6BAD5BA5C}"/>
    <hyperlink ref="C301" r:id="rId301" tooltip="San Pedro de Barva" display="https://es.wikipedia.org/wiki/San_Pedro_de_Barva" xr:uid="{5418E0CE-1339-4622-B696-A713EC69D3F8}"/>
    <hyperlink ref="C302" r:id="rId302" tooltip="San Pablo de Barva" display="https://es.wikipedia.org/wiki/San_Pablo_de_Barva" xr:uid="{122D20ED-B541-4410-ABB6-935749713964}"/>
    <hyperlink ref="C303" r:id="rId303" tooltip="San Roque de Barva" display="https://es.wikipedia.org/wiki/San_Roque_de_Barva" xr:uid="{E38F2566-0EF3-4DE7-AAF9-CDA0B426F3A9}"/>
    <hyperlink ref="C304" r:id="rId304" tooltip="Santa Lucía de Barva" display="https://es.wikipedia.org/wiki/Santa_Luc%C3%ADa_de_Barva" xr:uid="{88A94591-54E4-4F5D-8A2D-9A89BDD07B51}"/>
    <hyperlink ref="C305" r:id="rId305" tooltip="San José de la Montaña (Costa Rica)" display="https://es.wikipedia.org/wiki/San_Jos%C3%A9_de_la_Monta%C3%B1a_(Costa_Rica)" xr:uid="{71715E98-A675-439B-80E9-D342FC199253}"/>
    <hyperlink ref="C306" r:id="rId306" tooltip="Santo Domingo (Heredia)" display="https://es.wikipedia.org/wiki/Santo_Domingo_(Heredia)" xr:uid="{3470A271-15D0-459D-B385-7D7B931E22E5}"/>
    <hyperlink ref="C307" r:id="rId307" tooltip="San Vicente de Santo Domingo" display="https://es.wikipedia.org/wiki/San_Vicente_de_Santo_Domingo" xr:uid="{1DD89457-C79F-493C-A288-A7F02E42F429}"/>
    <hyperlink ref="C308" r:id="rId308" tooltip="San Miguel de Santo Domingo" display="https://es.wikipedia.org/wiki/San_Miguel_de_Santo_Domingo" xr:uid="{4B0AB107-6696-4F4A-ADDD-168556C581A9}"/>
    <hyperlink ref="C309" r:id="rId309" tooltip="Paracito" display="https://es.wikipedia.org/wiki/Paracito" xr:uid="{8B611704-5632-4F35-9F3A-1DA78E7D5A14}"/>
    <hyperlink ref="C310" r:id="rId310" tooltip="Santo Tomás de Santo Domingo" display="https://es.wikipedia.org/wiki/Santo_Tom%C3%A1s_de_Santo_Domingo" xr:uid="{5C83217A-6F58-4218-A004-AA2208B32E37}"/>
    <hyperlink ref="C311" r:id="rId311" tooltip="Santa Rosa de Santo Domingo" display="https://es.wikipedia.org/wiki/Santa_Rosa_de_Santo_Domingo" xr:uid="{4BA11B70-8931-465A-9EA4-AE4D2AD9E57A}"/>
    <hyperlink ref="C312" r:id="rId312" tooltip="Tures" display="https://es.wikipedia.org/wiki/Tures" xr:uid="{C45FD4F0-432B-4EC1-8877-769EFCA8705B}"/>
    <hyperlink ref="C313" r:id="rId313" tooltip="Pará (Costa Rica)" display="https://es.wikipedia.org/wiki/Par%C3%A1_(Costa_Rica)" xr:uid="{6F9049E9-3A28-4202-A962-2AF711B8033A}"/>
    <hyperlink ref="C314" r:id="rId314" tooltip="Santa Bárbara (Costa Rica)" display="https://es.wikipedia.org/wiki/Santa_B%C3%A1rbara_(Costa_Rica)" xr:uid="{132AFA94-0E59-4C0B-9F7A-D220DE9008F6}"/>
    <hyperlink ref="C315" r:id="rId315" tooltip="San Pedro de Santa Bárbara" display="https://es.wikipedia.org/wiki/San_Pedro_de_Santa_B%C3%A1rbara" xr:uid="{B3D92D29-3044-4E95-A3EB-BB9946A04D3B}"/>
    <hyperlink ref="C316" r:id="rId316" tooltip="San Juan de Santa Bárbara" display="https://es.wikipedia.org/wiki/San_Juan_de_Santa_B%C3%A1rbara" xr:uid="{A667F5C5-5CD6-40C3-B453-BE5016A17408}"/>
    <hyperlink ref="C317" r:id="rId317" tooltip="Jesús de Santa Bárbara" display="https://es.wikipedia.org/wiki/Jes%C3%BAs_de_Santa_B%C3%A1rbara" xr:uid="{02F2B575-E9D8-4EF0-AC1B-96BA15100622}"/>
    <hyperlink ref="C318" r:id="rId318" tooltip="Santo Domingo de Santa Bárbara" display="https://es.wikipedia.org/wiki/Santo_Domingo_de_Santa_B%C3%A1rbara" xr:uid="{46479F47-3AEC-4C3B-8A21-5672E10022E0}"/>
    <hyperlink ref="C319" r:id="rId319" tooltip="Purabá" display="https://es.wikipedia.org/wiki/Purab%C3%A1" xr:uid="{CEA50C74-C870-455B-A6E9-363D8B26D51D}"/>
    <hyperlink ref="C320" r:id="rId320" tooltip="San Rafael (Heredia)" display="https://es.wikipedia.org/wiki/San_Rafael_(Heredia)" xr:uid="{1C768CFF-91C2-43FD-9415-02DA6388620C}"/>
    <hyperlink ref="C321" r:id="rId321" tooltip="San Josecito de San Rafael" display="https://es.wikipedia.org/wiki/San_Josecito_de_San_Rafael" xr:uid="{3CC5524A-36F5-4DA2-BFEC-0D31823293ED}"/>
    <hyperlink ref="C322" r:id="rId322" tooltip="Santiago de San Rafael" display="https://es.wikipedia.org/wiki/Santiago_de_San_Rafael" xr:uid="{23749A6A-B2C6-4A9C-A524-B3739397AC22}"/>
    <hyperlink ref="C323" r:id="rId323" tooltip="Ángeles de San Rafael (Costa Rica)" display="https://es.wikipedia.org/wiki/%C3%81ngeles_de_San_Rafael_(Costa_Rica)" xr:uid="{77EC94B5-C079-4D9B-B6E1-507B1C02F087}"/>
    <hyperlink ref="C324" r:id="rId324" tooltip="Concepción de San Rafael" display="https://es.wikipedia.org/wiki/Concepci%C3%B3n_de_San_Rafael" xr:uid="{6E35D466-242C-4255-9879-F300AA51B1F2}"/>
    <hyperlink ref="C325" r:id="rId325" tooltip="San Isidro (Heredia)" display="https://es.wikipedia.org/wiki/San_Isidro_(Heredia)" xr:uid="{3D6B2713-5808-4F44-96A5-13ECBCA26010}"/>
    <hyperlink ref="C326" r:id="rId326" tooltip="San José de San Isidro" display="https://es.wikipedia.org/wiki/San_Jos%C3%A9_de_San_Isidro" xr:uid="{2CF2951F-4072-4EC8-A1D3-62C9434AB8DD}"/>
    <hyperlink ref="C327" r:id="rId327" tooltip="Concepción de San Isidro" display="https://es.wikipedia.org/wiki/Concepci%C3%B3n_de_San_Isidro" xr:uid="{192E1872-6EA7-47BA-9E92-4D76131DE130}"/>
    <hyperlink ref="C328" r:id="rId328" tooltip="San Francisco de San Isidro" display="https://es.wikipedia.org/wiki/San_Francisco_de_San_Isidro" xr:uid="{397B0D9F-9A8C-42EA-829E-BF748EFA2E0D}"/>
    <hyperlink ref="C329" r:id="rId329" tooltip="San Antonio (Belén)" display="https://es.wikipedia.org/wiki/San_Antonio_(Bel%C3%A9n)" xr:uid="{9C1E63A4-28CE-4A7C-8FA8-5181237D733F}"/>
    <hyperlink ref="C330" r:id="rId330" tooltip="La Ribera de Belén" display="https://es.wikipedia.org/wiki/La_Ribera_de_Bel%C3%A9n" xr:uid="{C69BD2C9-F935-4F98-9123-8D805E053E7F}"/>
    <hyperlink ref="C331" r:id="rId331" tooltip="La Asunción de Belén" display="https://es.wikipedia.org/wiki/La_Asunci%C3%B3n_de_Bel%C3%A9n" xr:uid="{AE50DE0C-01F0-4CF7-A6C6-3E7B7A7769AF}"/>
    <hyperlink ref="C332" r:id="rId332" tooltip="San Joaquín (Flores)" display="https://es.wikipedia.org/wiki/San_Joaqu%C3%ADn_(Flores)" xr:uid="{75B84892-C2CA-4694-B6A9-BB358D913B2A}"/>
    <hyperlink ref="C333" r:id="rId333" tooltip="Barrantes de Flores" display="https://es.wikipedia.org/wiki/Barrantes_de_Flores" xr:uid="{88054764-F42A-4496-9BF2-25B793E1BAE4}"/>
    <hyperlink ref="C334" r:id="rId334" tooltip="Llorente de Flores" display="https://es.wikipedia.org/wiki/Llorente_de_Flores" xr:uid="{B23B2CCF-E543-4DA6-ADA4-B04D4DB1200C}"/>
    <hyperlink ref="C335" r:id="rId335" tooltip="San Pablo (Heredia)" display="https://es.wikipedia.org/wiki/San_Pablo_(Heredia)" xr:uid="{F30AE666-378D-4B05-ADF5-02F7E6756476}"/>
    <hyperlink ref="C336" r:id="rId336" tooltip="Rincón de Sabanilla" display="https://es.wikipedia.org/wiki/Rinc%C3%B3n_de_Sabanilla" xr:uid="{8E034273-BA11-4AB5-8FD4-0E6188E77F71}"/>
    <hyperlink ref="C337" r:id="rId337" tooltip="Puerto Viejo (Sarapiquí)" display="https://es.wikipedia.org/wiki/Puerto_Viejo_(Sarapiqu%C3%AD)" xr:uid="{3EA77C9B-DF67-4852-9AF6-98323AD1B4B4}"/>
    <hyperlink ref="C338" r:id="rId338" tooltip="La Virgen (Sarapiquí)" display="https://es.wikipedia.org/wiki/La_Virgen_(Sarapiqu%C3%AD)" xr:uid="{1765BD46-7714-4C77-A645-B8D287B53DC5}"/>
    <hyperlink ref="C339" r:id="rId339" tooltip="Horquetas (Sarapiquí)" display="https://es.wikipedia.org/wiki/Horquetas_(Sarapiqu%C3%AD)" xr:uid="{89BADDA5-2C09-4FBD-A387-48955BCF1FCC}"/>
    <hyperlink ref="C340" r:id="rId340" tooltip="Llanuras del Gaspar" display="https://es.wikipedia.org/wiki/Llanuras_del_Gaspar" xr:uid="{4041CC1C-4D14-4B6D-818C-EE457417B9BE}"/>
    <hyperlink ref="C341" r:id="rId341" tooltip="Cureña (Sarapiquí)" display="https://es.wikipedia.org/wiki/Cure%C3%B1a_(Sarapiqu%C3%AD)" xr:uid="{48927990-69F9-456D-9235-CC48CA356C24}"/>
    <hyperlink ref="C342" r:id="rId342" tooltip="Liberia (Costa Rica)" display="https://es.wikipedia.org/wiki/Liberia_(Costa_Rica)" xr:uid="{2191348F-0016-469E-93BC-EBB57F85C2AB}"/>
    <hyperlink ref="C343" r:id="rId343" tooltip="Cañas Dulces" display="https://es.wikipedia.org/wiki/Ca%C3%B1as_Dulces" xr:uid="{E7A8FAD9-CC81-4EF3-B94E-CE0BA9E126E0}"/>
    <hyperlink ref="C344" r:id="rId344" tooltip="Mayorga (Costa Rica)" display="https://es.wikipedia.org/wiki/Mayorga_(Costa_Rica)" xr:uid="{397329F9-295D-4BE2-BC28-E5290A904C48}"/>
    <hyperlink ref="C345" r:id="rId345" tooltip="Nacascolo (Costa Rica)" display="https://es.wikipedia.org/wiki/Nacascolo_(Costa_Rica)" xr:uid="{2A242AB4-1C59-4ECF-A4DC-536F5E131B6A}"/>
    <hyperlink ref="C346" r:id="rId346" tooltip="Curubandé" display="https://es.wikipedia.org/wiki/Curuband%C3%A9" xr:uid="{B43C7EE9-5F54-4E06-A68A-0DE3A8906836}"/>
    <hyperlink ref="C347" r:id="rId347" tooltip="Nicoya (Costa Rica)" display="https://es.wikipedia.org/wiki/Nicoya_(Costa_Rica)" xr:uid="{A801F565-8BDA-406C-995C-A1CB39BF8EF0}"/>
    <hyperlink ref="C348" r:id="rId348" tooltip="Mansión de Nicoya" display="https://es.wikipedia.org/wiki/Mansi%C3%B3n_de_Nicoya" xr:uid="{B7D242EC-0339-49BE-BF67-CDD0E9DC4ABB}"/>
    <hyperlink ref="C349" r:id="rId349" tooltip="San Antonio de Nicoya" display="https://es.wikipedia.org/wiki/San_Antonio_de_Nicoya" xr:uid="{6E4D2E7D-877B-45B4-A037-A93A149B1C08}"/>
    <hyperlink ref="C350" r:id="rId350" tooltip="Quebrada Honda (Costa Rica)" display="https://es.wikipedia.org/wiki/Quebrada_Honda_(Costa_Rica)" xr:uid="{05B6E898-5AAE-45D0-B4BA-115521DCB067}"/>
    <hyperlink ref="C351" r:id="rId351" tooltip="Sámara (Costa Rica)" display="https://es.wikipedia.org/wiki/S%C3%A1mara_(Costa_Rica)" xr:uid="{8BB3782B-85E4-45D6-88D6-3124618AB0CC}"/>
    <hyperlink ref="C352" r:id="rId352" tooltip="Nosara" display="https://es.wikipedia.org/wiki/Nosara" xr:uid="{F652F855-563D-4553-B86A-DAC8F3B32970}"/>
    <hyperlink ref="C353" r:id="rId353" tooltip="Belén de Nosarita" display="https://es.wikipedia.org/wiki/Bel%C3%A9n_de_Nosarita" xr:uid="{EBDE5B4C-A63F-413D-920D-052F157C6BF3}"/>
    <hyperlink ref="C354" r:id="rId354" tooltip="Santa Cruz (Costa Rica)" display="https://es.wikipedia.org/wiki/Santa_Cruz_(Costa_Rica)" xr:uid="{B1CC0D69-4376-49AD-8A52-19AB00D2FE74}"/>
    <hyperlink ref="C355" r:id="rId355" tooltip="Bolsón (Costa Rica)" display="https://es.wikipedia.org/wiki/Bols%C3%B3n_(Costa_Rica)" xr:uid="{9EADCE1A-01C3-4076-9E6E-8136D0E40341}"/>
    <hyperlink ref="C356" r:id="rId356" tooltip="Veintisiete de Abril (Santa Cruz)" display="https://es.wikipedia.org/wiki/Veintisiete_de_Abril_(Santa_Cruz)" xr:uid="{D2426719-A327-4580-A2CF-C62C235A3C10}"/>
    <hyperlink ref="C357" r:id="rId357" tooltip="Tempate (Costa Rica)" display="https://es.wikipedia.org/wiki/Tempate_(Costa_Rica)" xr:uid="{4CA9EC3E-59CC-4E8E-92EC-857791514787}"/>
    <hyperlink ref="C358" r:id="rId358" tooltip="Cartagena (Costa Rica)" display="https://es.wikipedia.org/wiki/Cartagena_(Costa_Rica)" xr:uid="{D0D282A5-842D-427C-96AB-57A509A2DD20}"/>
    <hyperlink ref="C359" r:id="rId359" tooltip="Cuajiniquil de Santa Cruz" display="https://es.wikipedia.org/wiki/Cuajiniquil_de_Santa_Cruz" xr:uid="{04E14232-2A81-4DA5-8FFF-D09383A00B82}"/>
    <hyperlink ref="C360" r:id="rId360" tooltip="Diriá (Costa Rica)" display="https://es.wikipedia.org/wiki/Diri%C3%A1_(Costa_Rica)" xr:uid="{316C1259-EA0F-4086-9BB1-9203B39829EB}"/>
    <hyperlink ref="C361" r:id="rId361" tooltip="Cabo Velas" display="https://es.wikipedia.org/wiki/Cabo_Velas" xr:uid="{EC1C2214-E2B0-4A33-B22F-D5B5F93EEA2F}"/>
    <hyperlink ref="C362" r:id="rId362" tooltip="Tamarindo (Costa Rica)" display="https://es.wikipedia.org/wiki/Tamarindo_(Costa_Rica)" xr:uid="{2C86966F-EB6A-4ABF-8B6A-AA013B9581C2}"/>
    <hyperlink ref="C363" r:id="rId363" tooltip="Bagaces" display="https://es.wikipedia.org/wiki/Bagaces" xr:uid="{55554F65-7F38-49EB-8E87-452B27CF5362}"/>
    <hyperlink ref="C364" r:id="rId364" tooltip="La Fortuna de Bagaces" display="https://es.wikipedia.org/wiki/La_Fortuna_de_Bagaces" xr:uid="{5E1691E3-0C72-42CA-9BD6-856ACE146E52}"/>
    <hyperlink ref="C365" r:id="rId365" tooltip="Mogote (Bagaces)" display="https://es.wikipedia.org/wiki/Mogote_(Bagaces)" xr:uid="{B53FE71B-12AF-499A-A502-7FA8D1790875}"/>
    <hyperlink ref="C366" r:id="rId366" tooltip="Río Naranjo de Bagaces" display="https://es.wikipedia.org/wiki/R%C3%ADo_Naranjo_de_Bagaces" xr:uid="{EE815824-AC09-45E2-B5E0-3786B0F979EB}"/>
    <hyperlink ref="C367" r:id="rId367" tooltip="Filadelfia (Costa Rica)" display="https://es.wikipedia.org/wiki/Filadelfia_(Costa_Rica)" xr:uid="{F0AC8AA5-4E09-4D54-A4E2-86D67ADCACA5}"/>
    <hyperlink ref="C368" r:id="rId368" tooltip="Palmira de Carrillo" display="https://es.wikipedia.org/wiki/Palmira_de_Carrillo" xr:uid="{2AFC2E76-BCE6-44FC-89DC-4583FB0704AF}"/>
    <hyperlink ref="C369" r:id="rId369" tooltip="Sardinal de Carrillo" display="https://es.wikipedia.org/wiki/Sardinal_de_Carrillo" xr:uid="{609D133D-B141-48AB-915F-F69E3A617F70}"/>
    <hyperlink ref="C370" r:id="rId370" tooltip="Belén de Carrillo" display="https://es.wikipedia.org/wiki/Bel%C3%A9n_de_Carrillo" xr:uid="{56798DB8-A5AC-4156-AD56-7E91B1432679}"/>
    <hyperlink ref="C371" r:id="rId371" tooltip="Cañas (Costa Rica)" display="https://es.wikipedia.org/wiki/Ca%C3%B1as_(Costa_Rica)" xr:uid="{BA6018F3-7978-44D0-889C-46C0016817F7}"/>
    <hyperlink ref="C372" r:id="rId372" tooltip="Palmira de Cañas" display="https://es.wikipedia.org/wiki/Palmira_de_Ca%C3%B1as" xr:uid="{D24DD4C8-071E-4CD2-8F07-A4A992035F49}"/>
    <hyperlink ref="C373" r:id="rId373" tooltip="San Miguel de Cañas" display="https://es.wikipedia.org/wiki/San_Miguel_de_Ca%C3%B1as" xr:uid="{AFFB8736-BBDF-49C1-AC33-1C885E4B6C9A}"/>
    <hyperlink ref="C374" r:id="rId374" tooltip="Bebedero (Costa Rica)" display="https://es.wikipedia.org/wiki/Bebedero_(Costa_Rica)" xr:uid="{EE4F2D1B-5CF4-41E8-9D21-EE20FF27E530}"/>
    <hyperlink ref="C375" r:id="rId375" tooltip="Porozal" display="https://es.wikipedia.org/wiki/Porozal" xr:uid="{CEB03DC7-9382-4C28-A953-2944C683CBBC}"/>
    <hyperlink ref="C376" r:id="rId376" tooltip="Las Juntas (Costa Rica)" display="https://es.wikipedia.org/wiki/Las_Juntas_(Costa_Rica)" xr:uid="{1DE27676-693F-409D-B40A-C7546A73437B}"/>
    <hyperlink ref="C377" r:id="rId377" tooltip="Sierra de Abangares" display="https://es.wikipedia.org/wiki/Sierra_de_Abangares" xr:uid="{BFA78021-A078-4D74-B2AE-1985FBA88DCD}"/>
    <hyperlink ref="C378" r:id="rId378" tooltip="San Juan de Abangares" display="https://es.wikipedia.org/wiki/San_Juan_de_Abangares" xr:uid="{0E203F08-02A3-4A5D-AC2F-9B43C4B25C4C}"/>
    <hyperlink ref="C379" r:id="rId379" tooltip="Colorado de Abangares" display="https://es.wikipedia.org/wiki/Colorado_de_Abangares" xr:uid="{C13222E5-42C4-4BAD-BE8D-22D38C6823FC}"/>
    <hyperlink ref="C380" r:id="rId380" tooltip="Tilarán" display="https://es.wikipedia.org/wiki/Tilar%C3%A1n" xr:uid="{8B4E6E42-C881-4AD0-A61B-C08C9C4A0AEF}"/>
    <hyperlink ref="C381" r:id="rId381" tooltip="Quebrada Grande de Tilarán" display="https://es.wikipedia.org/wiki/Quebrada_Grande_de_Tilar%C3%A1n" xr:uid="{025E749E-7F91-4BEF-9EEA-35282CD7E9B1}"/>
    <hyperlink ref="C382" r:id="rId382" tooltip="Tronadora (Tilarán)" display="https://es.wikipedia.org/wiki/Tronadora_(Tilar%C3%A1n)" xr:uid="{65D59E70-E96A-44EE-9B7E-BA69E1AC9BE5}"/>
    <hyperlink ref="C383" r:id="rId383" tooltip="Santa Rosa de Tilarán" display="https://es.wikipedia.org/wiki/Santa_Rosa_de_Tilar%C3%A1n" xr:uid="{B6C4CE1E-30DE-4850-9B49-066F07241C37}"/>
    <hyperlink ref="C384" r:id="rId384" tooltip="Líbano de Tilarán" display="https://es.wikipedia.org/wiki/L%C3%ADbano_de_Tilar%C3%A1n" xr:uid="{35AA54E0-7DE8-4A81-AD71-71468B765879}"/>
    <hyperlink ref="C385" r:id="rId385" tooltip="Tierras Morenas" display="https://es.wikipedia.org/wiki/Tierras_Morenas" xr:uid="{DFCC86CF-4602-42CC-8B09-DAEA61ACB7E7}"/>
    <hyperlink ref="C386" r:id="rId386" tooltip="Arenal de Tilarán" display="https://es.wikipedia.org/wiki/Arenal_de_Tilar%C3%A1n" xr:uid="{BEBF6DE8-9952-449A-AEB9-1168EBB3B3EE}"/>
    <hyperlink ref="C387" r:id="rId387" tooltip="Cabeceras" display="https://es.wikipedia.org/wiki/Cabeceras" xr:uid="{0E1A1FE3-E161-485A-B466-B81470E3AA4F}"/>
    <hyperlink ref="C388" r:id="rId388" tooltip="Carmona (Costa Rica)" display="https://es.wikipedia.org/wiki/Carmona_(Costa_Rica)" xr:uid="{C364C8F3-C95D-46EA-B492-2BB27295D884}"/>
    <hyperlink ref="C389" r:id="rId389" tooltip="Santa Rita de Nandayure" display="https://es.wikipedia.org/wiki/Santa_Rita_de_Nandayure" xr:uid="{6B0C676F-3B8A-43DE-8B5B-4A3C004C402D}"/>
    <hyperlink ref="C390" r:id="rId390" tooltip="Zapotal de Nandayure" display="https://es.wikipedia.org/wiki/Zapotal_de_Nandayure" xr:uid="{7DEC87FC-CA38-417F-BF78-B4942EB4620D}"/>
    <hyperlink ref="C391" r:id="rId391" tooltip="San Pablo de Nandayure" display="https://es.wikipedia.org/wiki/San_Pablo_de_Nandayure" xr:uid="{9A2B41B8-E4A9-4B56-8689-B01D0184CACF}"/>
    <hyperlink ref="C392" r:id="rId392" tooltip="Porvenir de Nandayure" display="https://es.wikipedia.org/wiki/Porvenir_de_Nandayure" xr:uid="{A33CBCFB-2C57-45DC-9763-624D52B64409}"/>
    <hyperlink ref="C393" r:id="rId393" tooltip="Bejuco (Costa Rica)" display="https://es.wikipedia.org/wiki/Bejuco_(Costa_Rica)" xr:uid="{331F2C3A-9D3F-4A13-9BC7-40D398FCF958}"/>
    <hyperlink ref="C394" r:id="rId394" tooltip="La Cruz (Costa Rica)" display="https://es.wikipedia.org/wiki/La_Cruz_(Costa_Rica)" xr:uid="{35D02DE3-8F60-4446-853F-D3EBD9F007F2}"/>
    <hyperlink ref="C395" r:id="rId395" tooltip="Santa Cecilia (La Cruz)" display="https://es.wikipedia.org/wiki/Santa_Cecilia_(La_Cruz)" xr:uid="{36FD7F14-C5BB-4098-B023-66D777318EBB}"/>
    <hyperlink ref="C396" r:id="rId396" tooltip="La Garita de La Cruz" display="https://es.wikipedia.org/wiki/La_Garita_de_La_Cruz" xr:uid="{E30ACEC7-42F8-4EAD-84AF-74AB75DB3899}"/>
    <hyperlink ref="C397" r:id="rId397" tooltip="Santa Elena de La Cruz" display="https://es.wikipedia.org/wiki/Santa_Elena_de_La_Cruz" xr:uid="{9ED9D934-7BE4-4138-B1BD-93A63D41B3A8}"/>
    <hyperlink ref="C398" r:id="rId398" tooltip="Hojancha (Costa Rica)" display="https://es.wikipedia.org/wiki/Hojancha_(Costa_Rica)" xr:uid="{9102972B-797E-40E2-A7B1-E6B0AB9CFB25}"/>
    <hyperlink ref="C399" r:id="rId399" tooltip="Monte Romo" display="https://es.wikipedia.org/wiki/Monte_Romo" xr:uid="{FD84FAFB-EACC-4644-9169-BACC88A5A9B2}"/>
    <hyperlink ref="C400" r:id="rId400" tooltip="Puerto Carrillo (Costa Rica)" display="https://es.wikipedia.org/wiki/Puerto_Carrillo_(Costa_Rica)" xr:uid="{A099FF91-6383-4BA1-A524-B26867746252}"/>
    <hyperlink ref="C401" r:id="rId401" tooltip="Huacas de Hojancha" display="https://es.wikipedia.org/wiki/Huacas_de_Hojancha" xr:uid="{1FC51F2F-7619-444A-8112-B07000DB0DD0}"/>
    <hyperlink ref="C402" r:id="rId402" tooltip="Matambú" display="https://es.wikipedia.org/wiki/Matamb%C3%BA" xr:uid="{308ED769-039C-4534-8C23-751CD0CC485E}"/>
    <hyperlink ref="C403" r:id="rId403" tooltip="Puntarenas (distrito)" display="https://es.wikipedia.org/wiki/Puntarenas_(distrito)" xr:uid="{E9DC516C-7161-4A06-AE10-EF44E41BAB20}"/>
    <hyperlink ref="C404" r:id="rId404" tooltip="Pitahaya (Costa Rica)" display="https://es.wikipedia.org/wiki/Pitahaya_(Costa_Rica)" xr:uid="{3E304F8D-7715-4FBE-8553-471E6CEE9040}"/>
    <hyperlink ref="C405" r:id="rId405" tooltip="Chomes" display="https://es.wikipedia.org/wiki/Chomes" xr:uid="{8FA8090B-ABEF-4F82-A94E-055F6E3596B2}"/>
    <hyperlink ref="C406" r:id="rId406" tooltip="Lepanto (Puntarenas)" display="https://es.wikipedia.org/wiki/Lepanto_(Puntarenas)" xr:uid="{1C4CCF07-EFFA-4A68-B080-7E36CC531577}"/>
    <hyperlink ref="C407" r:id="rId407" tooltip="Paquera" display="https://es.wikipedia.org/wiki/Paquera" xr:uid="{0B6F9EFE-3FB9-4531-800F-71551328E8DE}"/>
    <hyperlink ref="C408" r:id="rId408" tooltip="Manzanillo de Puntarenas" display="https://es.wikipedia.org/wiki/Manzanillo_de_Puntarenas" xr:uid="{43A29105-A317-40FC-BED5-143AFB2409BF}"/>
    <hyperlink ref="C409" r:id="rId409" tooltip="Guacimal" display="https://es.wikipedia.org/wiki/Guacimal" xr:uid="{A6F8AC0D-3589-422F-B37D-0A36BB901806}"/>
    <hyperlink ref="C410" r:id="rId410" tooltip="Barranca de Puntarenas" display="https://es.wikipedia.org/wiki/Barranca_de_Puntarenas" xr:uid="{AF6E2181-4720-48F4-B25C-141C301756B0}"/>
    <hyperlink ref="C411" r:id="rId411" tooltip="Monteverde (Costa Rica)" display="https://es.wikipedia.org/wiki/Monteverde_(Costa_Rica)" xr:uid="{582553A0-83BA-4CC6-89B8-675307612CFA}"/>
    <hyperlink ref="C412" r:id="rId412" tooltip="Isla del Coco" display="https://es.wikipedia.org/wiki/Isla_del_Coco" xr:uid="{EFC39348-A77B-41EF-BE82-3CC1D602DD44}"/>
    <hyperlink ref="C413" r:id="rId413" tooltip="Cóbano" display="https://es.wikipedia.org/wiki/C%C3%B3bano" xr:uid="{7C177CBB-772F-41D8-AFB4-C2AF49EC4E3E}"/>
    <hyperlink ref="C414" r:id="rId414" tooltip="Chacarita (Costa Rica)" display="https://es.wikipedia.org/wiki/Chacarita_(Costa_Rica)" xr:uid="{28705C8F-9FF0-46A5-9ABA-E59780A0B660}"/>
    <hyperlink ref="C415" r:id="rId415" tooltip="Isla de Chira" display="https://es.wikipedia.org/wiki/Isla_de_Chira" xr:uid="{649B79D6-E9AF-41C8-9E4D-F374E4421545}"/>
    <hyperlink ref="C416" r:id="rId416" tooltip="Acapulco (Costa Rica)" display="https://es.wikipedia.org/wiki/Acapulco_(Costa_Rica)" xr:uid="{9C0F1251-E1D0-495C-8928-DD72FA2C1928}"/>
    <hyperlink ref="C417" r:id="rId417" tooltip="El Roble de Puntarenas" display="https://es.wikipedia.org/wiki/El_Roble_de_Puntarenas" xr:uid="{B1B54D21-542F-42F6-A5A0-371131AC9083}"/>
    <hyperlink ref="C418" r:id="rId418" tooltip="Arancibia de Puntarenas" display="https://es.wikipedia.org/wiki/Arancibia_de_Puntarenas" xr:uid="{1427B8ED-5A90-4E09-8CE4-D5AACA36CEC8}"/>
    <hyperlink ref="C419" r:id="rId419" tooltip="Espíritu Santo (Costa Rica)" display="https://es.wikipedia.org/wiki/Esp%C3%ADritu_Santo_(Costa_Rica)" xr:uid="{0404BDE9-63E5-4286-B650-9D7A8E956ACE}"/>
    <hyperlink ref="C420" r:id="rId420" tooltip="San Juan Grande (Costa Rica)" display="https://es.wikipedia.org/wiki/San_Juan_Grande_(Costa_Rica)" xr:uid="{BFED2D5D-CB69-405E-BA8B-068BA1CDD223}"/>
    <hyperlink ref="C421" r:id="rId421" tooltip="Macacona" display="https://es.wikipedia.org/wiki/Macacona" xr:uid="{295FC111-80B5-458E-B3C4-4E0E9E427BA4}"/>
    <hyperlink ref="C422" r:id="rId422" tooltip="San Rafael de Esparza" display="https://es.wikipedia.org/wiki/San_Rafael_de_Esparza" xr:uid="{B33F4680-8721-4077-97DF-EAE491F132A9}"/>
    <hyperlink ref="C423" r:id="rId423" tooltip="San Jerónimo de Esparza" display="https://es.wikipedia.org/wiki/San_Jer%C3%B3nimo_de_Esparza" xr:uid="{69BDC063-26B2-4B64-9CE5-7211F2D420E9}"/>
    <hyperlink ref="C424" r:id="rId424" tooltip="Caldera (Costa Rica)" display="https://es.wikipedia.org/wiki/Caldera_(Costa_Rica)" xr:uid="{FB23C807-5C7C-47E7-8355-0DC5D329B510}"/>
    <hyperlink ref="C425" r:id="rId425" tooltip="Buenos Aires (Costa Rica)" display="https://es.wikipedia.org/wiki/Buenos_Aires_(Costa_Rica)" xr:uid="{C0E0C016-0DA5-4CB0-AAE8-35D496802706}"/>
    <hyperlink ref="C426" r:id="rId426" tooltip="Volcán (distrito de Costa Rica)" display="https://es.wikipedia.org/wiki/Volc%C3%A1n_(distrito_de_Costa_Rica)" xr:uid="{C152D23C-6EF1-4738-802E-91AF5E1B8FDB}"/>
    <hyperlink ref="C427" r:id="rId427" tooltip="Potrero Grande (Costa Rica)" display="https://es.wikipedia.org/wiki/Potrero_Grande_(Costa_Rica)" xr:uid="{DBBA095C-2984-4879-9346-E8A01E8BB32F}"/>
    <hyperlink ref="C428" r:id="rId428" tooltip="Boruca (distrito)" display="https://es.wikipedia.org/wiki/Boruca_(distrito)" xr:uid="{63B9D9C1-8CD4-46B4-8E53-921F460AFFB8}"/>
    <hyperlink ref="C429" r:id="rId429" tooltip="Pilas (Costa Rica)" display="https://es.wikipedia.org/wiki/Pilas_(Costa_Rica)" xr:uid="{F0EB5450-681D-4899-A1EA-0126B16DE30D}"/>
    <hyperlink ref="C430" r:id="rId430" tooltip="Colinas (Costa Rica)" display="https://es.wikipedia.org/wiki/Colinas_(Costa_Rica)" xr:uid="{8717833A-12DA-429B-AF33-7DCFED25E27F}"/>
    <hyperlink ref="C431" r:id="rId431" tooltip="Chánguena" display="https://es.wikipedia.org/wiki/Ch%C3%A1nguena" xr:uid="{418B7E42-FC97-4B2D-A57A-41908F779B0D}"/>
    <hyperlink ref="C432" r:id="rId432" tooltip="Biolley" display="https://es.wikipedia.org/wiki/Biolley" xr:uid="{010F9137-6559-47F9-A052-8BDD18973F7A}"/>
    <hyperlink ref="C433" r:id="rId433" tooltip="Brunka (distrito)" display="https://es.wikipedia.org/wiki/Brunka_(distrito)" xr:uid="{2A16CE54-5BD1-496F-892D-B222BE0E49C5}"/>
    <hyperlink ref="C434" r:id="rId434" tooltip="Miramar (Costa Rica)" display="https://es.wikipedia.org/wiki/Miramar_(Costa_Rica)" xr:uid="{941E51F7-49BD-4C5D-9DE0-2A9332672A09}"/>
    <hyperlink ref="C435" r:id="rId435" tooltip="La Unión (Montes de Oro)" display="https://es.wikipedia.org/wiki/La_Uni%C3%B3n_(Montes_de_Oro)" xr:uid="{C3A310A6-0D44-466D-887E-4C5604EB4E93}"/>
    <hyperlink ref="C436" r:id="rId436" tooltip="San Isidro (Montes de Oro)" display="https://es.wikipedia.org/wiki/San_Isidro_(Montes_de_Oro)" xr:uid="{844A7437-AC71-45FD-8D7C-F9FB079B279F}"/>
    <hyperlink ref="C437" r:id="rId437" tooltip="Puerto Cortés (Costa Rica)" display="https://es.wikipedia.org/wiki/Puerto_Cort%C3%A9s_(Costa_Rica)" xr:uid="{E45EDAFE-FBAE-4441-9715-9945369B3AED}"/>
    <hyperlink ref="C438" r:id="rId438" tooltip="Palmar (Costa Rica)" display="https://es.wikipedia.org/wiki/Palmar_(Costa_Rica)" xr:uid="{E9EF2A45-7C4C-4256-B100-01AEAB760190}"/>
    <hyperlink ref="C439" r:id="rId439" tooltip="Sierpe (Costa Rica)" display="https://es.wikipedia.org/wiki/Sierpe_(Costa_Rica)" xr:uid="{08901738-9889-4725-9135-A8931DB5F841}"/>
    <hyperlink ref="C440" r:id="rId440" tooltip="Bahía Ballena (Osa)" display="https://es.wikipedia.org/wiki/Bah%C3%ADa_Ballena_(Osa)" xr:uid="{E1E64ADA-D607-43C8-8410-9CFF8219D892}"/>
    <hyperlink ref="C441" r:id="rId441" tooltip="Piedras Blancas (Costa Rica)" display="https://es.wikipedia.org/wiki/Piedras_Blancas_(Costa_Rica)" xr:uid="{0831B0D8-EB9F-4B3D-94F1-E2FB9D94F487}"/>
    <hyperlink ref="C442" r:id="rId442" tooltip="Bahía Drake (Osa)" display="https://es.wikipedia.org/wiki/Bah%C3%ADa_Drake_(Osa)" xr:uid="{2EA1CAA6-EF2E-4EBE-ABC5-59F776BC5BF7}"/>
    <hyperlink ref="C443" r:id="rId443" tooltip="Quepos" display="https://es.wikipedia.org/wiki/Quepos" xr:uid="{11B7B97D-B1B7-42AB-AF81-12B9B9D5C7CA}"/>
    <hyperlink ref="C444" r:id="rId444" tooltip="Savegre" display="https://es.wikipedia.org/wiki/Savegre" xr:uid="{5CBC2586-FFD7-432E-B144-F96A75E73B9B}"/>
    <hyperlink ref="C445" r:id="rId445" tooltip="Naranjito (Costa Rica)" display="https://es.wikipedia.org/wiki/Naranjito_(Costa_Rica)" xr:uid="{212C58CF-F48F-48FD-B021-BA8F35EF202B}"/>
    <hyperlink ref="C446" r:id="rId446" tooltip="Golfito" display="https://es.wikipedia.org/wiki/Golfito" xr:uid="{625F1E68-4648-4BEB-AAC2-24B7B25E4E72}"/>
    <hyperlink ref="C447" r:id="rId447" tooltip="Puerto Jiménez (Golfito)" display="https://es.wikipedia.org/wiki/Puerto_Jim%C3%A9nez_(Golfito)" xr:uid="{7B834849-F71C-40C7-A34B-569A3B10109D}"/>
    <hyperlink ref="C448" r:id="rId448" tooltip="Guaycará" display="https://es.wikipedia.org/wiki/Guaycar%C3%A1" xr:uid="{B2F5F24A-0E82-4650-B0D7-3DDE350A0FA5}"/>
    <hyperlink ref="C449" r:id="rId449" tooltip="Pavón (Costa Rica)" display="https://es.wikipedia.org/wiki/Pav%C3%B3n_(Costa_Rica)" xr:uid="{44A5042B-4C58-4FC5-BE58-7C0845B9CAEE}"/>
    <hyperlink ref="C450" r:id="rId450" tooltip="San Vito (Coto Brus)" display="https://es.wikipedia.org/wiki/San_Vito_(Coto_Brus)" xr:uid="{59DE76A0-DA43-48B4-9C42-815AD6C2CFFE}"/>
    <hyperlink ref="C451" r:id="rId451" tooltip="Sabalito" display="https://es.wikipedia.org/wiki/Sabalito" xr:uid="{7A3D6AD6-67E7-4396-8EAC-8975FE0AF0B6}"/>
    <hyperlink ref="C452" r:id="rId452" tooltip="Aguabuena" display="https://es.wikipedia.org/wiki/Aguabuena" xr:uid="{4EDDD043-92DC-4A0A-8473-3B989BEEC4DA}"/>
    <hyperlink ref="C453" r:id="rId453" tooltip="Limoncito" display="https://es.wikipedia.org/wiki/Limoncito" xr:uid="{73EDAA8F-E908-4AAC-8331-B6353D5BDDAF}"/>
    <hyperlink ref="C454" r:id="rId454" tooltip="Pittier (distrito)" display="https://es.wikipedia.org/wiki/Pittier_(distrito)" xr:uid="{4DBCE619-7454-4326-8642-E73928EC9719}"/>
    <hyperlink ref="C455" r:id="rId455" tooltip="Gutiérrez Braun" display="https://es.wikipedia.org/wiki/Guti%C3%A9rrez_Braun" xr:uid="{1A2D7E03-D125-4307-8391-92081E50543F}"/>
    <hyperlink ref="C456" r:id="rId456" tooltip="Parrita" display="https://es.wikipedia.org/wiki/Parrita" xr:uid="{314BD610-4FDD-45DF-A5AE-C2B6DB64D8AD}"/>
    <hyperlink ref="C457" r:id="rId457" tooltip="Corredor (Costa Rica)" display="https://es.wikipedia.org/wiki/Corredor_(Costa_Rica)" xr:uid="{4807DC05-96BF-4F9E-A898-BD912A8D5B8C}"/>
    <hyperlink ref="C458" r:id="rId458" tooltip="La Cuesta (Costa Rica)" display="https://es.wikipedia.org/wiki/La_Cuesta_(Costa_Rica)" xr:uid="{302364F8-0C61-4E9A-946B-DA70DD155793}"/>
    <hyperlink ref="C459" r:id="rId459" tooltip="Canoas (Costa Rica)" display="https://es.wikipedia.org/wiki/Canoas_(Costa_Rica)" xr:uid="{F2C64FBC-EDBF-4B5B-9285-2EBCC1983E61}"/>
    <hyperlink ref="C460" r:id="rId460" tooltip="Laurel (Costa Rica)" display="https://es.wikipedia.org/wiki/Laurel_(Costa_Rica)" xr:uid="{7E4AC193-8955-44F4-AFCB-E7DBF0118D40}"/>
    <hyperlink ref="C461" r:id="rId461" tooltip="Jacó" display="https://es.wikipedia.org/wiki/Jac%C3%B3" xr:uid="{63509D13-4468-4F03-BF9E-ACFDE626BD5E}"/>
    <hyperlink ref="C462" r:id="rId462" tooltip="Tárcoles (distrito)" display="https://es.wikipedia.org/wiki/T%C3%A1rcoles_(distrito)" xr:uid="{244E3B2A-55C2-4E71-9B6F-2935CCCF05DA}"/>
    <hyperlink ref="C463" r:id="rId463" tooltip="Lagunillas (Garabito)" display="https://es.wikipedia.org/wiki/Lagunillas_(Garabito)" xr:uid="{9BAED58F-4012-4C05-9F36-C128CB740DAB}"/>
    <hyperlink ref="C464" r:id="rId464" tooltip="Limón (Costa Rica)" display="https://es.wikipedia.org/wiki/Lim%C3%B3n_(Costa_Rica)" xr:uid="{C9D40022-8645-4283-A332-55F536DD1E62}"/>
    <hyperlink ref="C465" r:id="rId465" tooltip="Valle La Estrella" display="https://es.wikipedia.org/wiki/Valle_La_Estrella" xr:uid="{0560AD73-1D45-4D27-B9A5-CFBF3037D2A4}"/>
    <hyperlink ref="C466" r:id="rId466" tooltip="Río Blanco (distrito en Costa Rica)" display="https://es.wikipedia.org/wiki/R%C3%ADo_Blanco_(distrito_en_Costa_Rica)" xr:uid="{D0B4A011-9A41-47D9-B058-EA4113C1A98B}"/>
    <hyperlink ref="C467" r:id="rId467" tooltip="Matama" display="https://es.wikipedia.org/wiki/Matama" xr:uid="{CE33FFA9-8FAD-4424-9F71-937CE9E49B47}"/>
    <hyperlink ref="C468" r:id="rId468" tooltip="Guápiles (Costa Rica)" display="https://es.wikipedia.org/wiki/Gu%C3%A1piles_(Costa_Rica)" xr:uid="{33725C02-7D36-4E2C-A2D2-391CF6FE94F4}"/>
    <hyperlink ref="C469" r:id="rId469" tooltip="Jiménez (Pococí)" display="https://es.wikipedia.org/wiki/Jim%C3%A9nez_(Pococ%C3%AD)" xr:uid="{5AF49AF2-3E2C-4421-A2F9-01B5AE160E4B}"/>
    <hyperlink ref="C470" r:id="rId470" tooltip="La Rita (Pococí)" display="https://es.wikipedia.org/wiki/La_Rita_(Pococ%C3%AD)" xr:uid="{C45A1D1C-AE87-4F72-9285-30C5EF69A652}"/>
    <hyperlink ref="C471" r:id="rId471" tooltip="Roxana (Pococí)" display="https://es.wikipedia.org/wiki/Roxana_(Pococ%C3%AD)" xr:uid="{8B67A4C8-9EE9-458E-9E70-2B4E1C85E588}"/>
    <hyperlink ref="C472" r:id="rId472" tooltip="Cariari (Pococí)" display="https://es.wikipedia.org/wiki/Cariari_(Pococ%C3%AD)" xr:uid="{C3EF7962-6DD0-40AA-9565-93DD90355271}"/>
    <hyperlink ref="C473" r:id="rId473" tooltip="Colorado (Pococí)" display="https://es.wikipedia.org/wiki/Colorado_(Pococ%C3%AD)" xr:uid="{E14C1C37-5B8A-46FA-B7B8-A5C5E3D8197F}"/>
    <hyperlink ref="C474" r:id="rId474" tooltip="La Colonia (Pococí)" display="https://es.wikipedia.org/wiki/La_Colonia_(Pococ%C3%AD)" xr:uid="{27B0428F-F6AE-47C0-B3A2-D2A7634D970D}"/>
    <hyperlink ref="C475" r:id="rId475" tooltip="Siquirres (Costa Rica)" display="https://es.wikipedia.org/wiki/Siquirres_(Costa_Rica)" xr:uid="{601AD4FC-23B8-4381-A130-F3BE26D730D3}"/>
    <hyperlink ref="C476" r:id="rId476" tooltip="Pacuarito" display="https://es.wikipedia.org/wiki/Pacuarito" xr:uid="{BB951D36-6740-4110-8D90-497160B7202D}"/>
    <hyperlink ref="C477" r:id="rId477" tooltip="Florida (Costa Rica)" display="https://es.wikipedia.org/wiki/Florida_(Costa_Rica)" xr:uid="{F65097BA-046D-470A-9C84-00554BFF7337}"/>
    <hyperlink ref="C478" r:id="rId478" tooltip="Germania (Costa Rica)" display="https://es.wikipedia.org/wiki/Germania_(Costa_Rica)" xr:uid="{16F3BA4A-A5E4-4C00-AFE4-A2F30BE18C19}"/>
    <hyperlink ref="C479" r:id="rId479" tooltip="El Cairo (Costa Rica)" display="https://es.wikipedia.org/wiki/El_Cairo_(Costa_Rica)" xr:uid="{5EC44AAA-A91C-41D7-924C-C8B509566095}"/>
    <hyperlink ref="C480" r:id="rId480" tooltip="Alegría (Costa Rica)" display="https://es.wikipedia.org/wiki/Alegr%C3%ADa_(Costa_Rica)" xr:uid="{C91B2509-6CB6-43ED-8C59-7A658B452A78}"/>
    <hyperlink ref="C481" r:id="rId481" tooltip="Reventazón (Costa Rica)" display="https://es.wikipedia.org/wiki/Reventaz%C3%B3n_(Costa_Rica)" xr:uid="{735925C6-C385-414C-A1F9-47B5842928D1}"/>
    <hyperlink ref="C482" r:id="rId482" tooltip="Bratsi (Talamanca)" display="https://es.wikipedia.org/wiki/Bratsi_(Talamanca)" xr:uid="{74B7D9D3-0952-4DE9-B57F-CB534932A233}"/>
    <hyperlink ref="C483" r:id="rId483" tooltip="Sixaola (Costa Rica)" display="https://es.wikipedia.org/wiki/Sixaola_(Costa_Rica)" xr:uid="{5A83B267-5125-4C79-8C3D-CDA8014EF447}"/>
    <hyperlink ref="C484" r:id="rId484" tooltip="Cahuita" display="https://es.wikipedia.org/wiki/Cahuita" xr:uid="{2229CE26-933C-4847-A5EB-480C8EDF1CF3}"/>
    <hyperlink ref="C485" r:id="rId485" tooltip="Telire (Talamanca)" display="https://es.wikipedia.org/wiki/Telire_(Talamanca)" xr:uid="{D8410C6D-5D31-48AB-BD45-67A032B73B3B}"/>
    <hyperlink ref="C486" r:id="rId486" tooltip="Matina (Costa Rica)" display="https://es.wikipedia.org/wiki/Matina_(Costa_Rica)" xr:uid="{99F7DFC1-F105-4AFF-9F7C-42C448D352C7}"/>
    <hyperlink ref="C487" r:id="rId487" tooltip="Batán (Costa Rica)" display="https://es.wikipedia.org/wiki/Bat%C3%A1n_(Costa_Rica)" xr:uid="{16922A05-C499-4DF1-93C9-A2E0B966992B}"/>
    <hyperlink ref="C488" r:id="rId488" tooltip="Carrandi (Costa Rica)" display="https://es.wikipedia.org/wiki/Carrandi_(Costa_Rica)" xr:uid="{D77CF3D7-F993-4DC7-BCC6-AD8D269E8810}"/>
    <hyperlink ref="C489" r:id="rId489" tooltip="Guácimo (Costa Rica)" display="https://es.wikipedia.org/wiki/Gu%C3%A1cimo_(Costa_Rica)" xr:uid="{AC04491C-0035-432E-A1CB-06C7D672AAE7}"/>
    <hyperlink ref="C490" r:id="rId490" tooltip="Mercedes (Costa Rica)" display="https://es.wikipedia.org/wiki/Mercedes_(Costa_Rica)" xr:uid="{789A7F89-9265-4EEC-A674-CE5ABE769D22}"/>
    <hyperlink ref="C491" r:id="rId491" tooltip="Pocora" display="https://es.wikipedia.org/wiki/Pocora" xr:uid="{2D91F8BF-3B94-4FBF-AC0D-6819B9F5A35F}"/>
    <hyperlink ref="C492" r:id="rId492" tooltip="Río Jiménez (Costa Rica)" display="https://es.wikipedia.org/wiki/R%C3%ADo_Jim%C3%A9nez_(Costa_Rica)" xr:uid="{9288E502-F1C0-48D1-A1E8-5B71476A3D80}"/>
    <hyperlink ref="C493" r:id="rId493" tooltip="Duacarí (Costa Rica)" display="https://es.wikipedia.org/wiki/Duacar%C3%AD_(Costa_Rica)" xr:uid="{966ED6F8-149B-4537-A311-0286080ADBFC}"/>
  </hyperlinks>
  <pageMargins left="0.7" right="0.7" top="0.75" bottom="0.75" header="0.3" footer="0.3"/>
  <drawing r:id="rId4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0C5B-272B-410A-BC33-EB078C0168F8}">
  <sheetPr codeName="Hoja2"/>
  <dimension ref="A1:O3376"/>
  <sheetViews>
    <sheetView zoomScale="145" zoomScaleNormal="145" workbookViewId="0">
      <selection activeCell="A4" sqref="A4"/>
    </sheetView>
  </sheetViews>
  <sheetFormatPr baseColWidth="10" defaultColWidth="11.42578125" defaultRowHeight="12.75" x14ac:dyDescent="0.2"/>
  <cols>
    <col min="1" max="3" width="29.140625" style="33" customWidth="1"/>
    <col min="4" max="4" width="11.42578125" style="33" bestFit="1" customWidth="1"/>
    <col min="5" max="5" width="11.140625" style="33" bestFit="1" customWidth="1"/>
    <col min="6" max="6" width="9" style="33" bestFit="1" customWidth="1"/>
    <col min="7" max="7" width="14.28515625" style="33" customWidth="1"/>
    <col min="9" max="9" width="11.42578125" style="34"/>
    <col min="11" max="11" width="32.7109375" bestFit="1" customWidth="1"/>
    <col min="13" max="13" width="68" bestFit="1" customWidth="1"/>
    <col min="15" max="15" width="42.42578125" bestFit="1" customWidth="1"/>
  </cols>
  <sheetData>
    <row r="1" spans="1:15" ht="15" x14ac:dyDescent="0.25">
      <c r="C1" s="29"/>
      <c r="I1" s="35"/>
      <c r="M1" s="110" t="s">
        <v>928</v>
      </c>
      <c r="O1" s="33" t="s">
        <v>1131</v>
      </c>
    </row>
    <row r="2" spans="1:15" ht="15.75" x14ac:dyDescent="0.25">
      <c r="A2" s="33" t="s">
        <v>1316</v>
      </c>
      <c r="B2" s="29">
        <v>16000</v>
      </c>
      <c r="C2" s="29" t="s">
        <v>758</v>
      </c>
      <c r="D2" s="106" t="s">
        <v>267</v>
      </c>
      <c r="E2" s="106" t="s">
        <v>268</v>
      </c>
      <c r="F2" s="106" t="s">
        <v>269</v>
      </c>
      <c r="G2" s="29"/>
      <c r="I2" s="34">
        <v>0</v>
      </c>
      <c r="J2" s="33" t="s">
        <v>197</v>
      </c>
      <c r="M2" s="110"/>
    </row>
    <row r="3" spans="1:15" ht="16.5" thickBot="1" x14ac:dyDescent="0.3">
      <c r="A3" s="61" t="s">
        <v>783</v>
      </c>
      <c r="B3" s="29">
        <v>16000</v>
      </c>
      <c r="C3" s="29"/>
      <c r="D3" s="106"/>
      <c r="E3" s="106"/>
      <c r="F3" s="106"/>
      <c r="G3" s="29"/>
      <c r="I3" s="34">
        <v>6.9444444444444447E-4</v>
      </c>
      <c r="J3" s="36">
        <v>45013</v>
      </c>
      <c r="K3" s="126">
        <f>+J3</f>
        <v>45013</v>
      </c>
      <c r="M3" s="111" t="s">
        <v>929</v>
      </c>
      <c r="O3" s="119" t="s">
        <v>1132</v>
      </c>
    </row>
    <row r="4" spans="1:15" ht="15.75" thickBot="1" x14ac:dyDescent="0.25">
      <c r="A4" s="61" t="s">
        <v>161</v>
      </c>
      <c r="B4" s="29">
        <v>24700</v>
      </c>
      <c r="C4" s="29"/>
      <c r="D4" s="107" t="s">
        <v>161</v>
      </c>
      <c r="E4" s="108" t="s">
        <v>807</v>
      </c>
      <c r="F4" s="107" t="s">
        <v>659</v>
      </c>
      <c r="G4" s="29"/>
      <c r="I4" s="34">
        <v>1.38888888888889E-3</v>
      </c>
      <c r="J4" s="36">
        <v>45014</v>
      </c>
      <c r="K4" s="126">
        <f t="shared" ref="K4:K67" si="0">+J4</f>
        <v>45014</v>
      </c>
      <c r="M4" s="111" t="s">
        <v>930</v>
      </c>
      <c r="O4" s="119" t="s">
        <v>1133</v>
      </c>
    </row>
    <row r="5" spans="1:15" ht="15.75" thickBot="1" x14ac:dyDescent="0.25">
      <c r="A5" s="61" t="s">
        <v>163</v>
      </c>
      <c r="B5" s="29">
        <v>16300</v>
      </c>
      <c r="C5" s="29"/>
      <c r="D5" s="107" t="s">
        <v>759</v>
      </c>
      <c r="E5" s="107" t="s">
        <v>808</v>
      </c>
      <c r="F5" s="107" t="s">
        <v>809</v>
      </c>
      <c r="G5" s="29"/>
      <c r="I5" s="34">
        <v>2.0833333333333298E-3</v>
      </c>
      <c r="J5" s="36">
        <v>45015</v>
      </c>
      <c r="K5" s="126">
        <f t="shared" si="0"/>
        <v>45015</v>
      </c>
      <c r="M5" s="111" t="s">
        <v>931</v>
      </c>
      <c r="O5" s="119" t="s">
        <v>1134</v>
      </c>
    </row>
    <row r="6" spans="1:15" ht="15.75" thickBot="1" x14ac:dyDescent="0.25">
      <c r="A6" s="61" t="s">
        <v>190</v>
      </c>
      <c r="B6" s="29">
        <v>12000</v>
      </c>
      <c r="C6" s="29"/>
      <c r="D6" s="107" t="s">
        <v>810</v>
      </c>
      <c r="E6" s="107" t="s">
        <v>811</v>
      </c>
      <c r="F6" s="107" t="s">
        <v>812</v>
      </c>
      <c r="G6" s="29"/>
      <c r="I6" s="34">
        <v>2.7777777777777801E-3</v>
      </c>
      <c r="J6" s="36">
        <v>45016</v>
      </c>
      <c r="K6" s="126">
        <f t="shared" si="0"/>
        <v>45016</v>
      </c>
      <c r="M6" s="111" t="s">
        <v>932</v>
      </c>
      <c r="O6" s="119" t="s">
        <v>1135</v>
      </c>
    </row>
    <row r="7" spans="1:15" ht="15.75" thickBot="1" x14ac:dyDescent="0.25">
      <c r="A7" s="61" t="s">
        <v>194</v>
      </c>
      <c r="B7" s="29">
        <v>14700</v>
      </c>
      <c r="C7" s="29"/>
      <c r="D7" s="107" t="s">
        <v>551</v>
      </c>
      <c r="E7" s="107" t="s">
        <v>813</v>
      </c>
      <c r="F7" s="107" t="s">
        <v>484</v>
      </c>
      <c r="G7" s="29"/>
      <c r="I7" s="34">
        <v>3.4722222222222199E-3</v>
      </c>
      <c r="J7" s="36">
        <v>45017</v>
      </c>
      <c r="K7" s="126">
        <f t="shared" si="0"/>
        <v>45017</v>
      </c>
      <c r="M7" s="111" t="s">
        <v>933</v>
      </c>
      <c r="O7" s="119" t="s">
        <v>1136</v>
      </c>
    </row>
    <row r="8" spans="1:15" ht="15.75" thickBot="1" x14ac:dyDescent="0.25">
      <c r="A8" s="61" t="s">
        <v>180</v>
      </c>
      <c r="B8" s="29">
        <v>13600</v>
      </c>
      <c r="C8" s="29"/>
      <c r="D8" s="107" t="s">
        <v>714</v>
      </c>
      <c r="E8" s="107" t="s">
        <v>161</v>
      </c>
      <c r="F8" s="107" t="s">
        <v>814</v>
      </c>
      <c r="G8" s="29"/>
      <c r="I8" s="34">
        <v>4.1666666666666701E-3</v>
      </c>
      <c r="J8" s="36">
        <v>45018</v>
      </c>
      <c r="K8" s="126">
        <f t="shared" si="0"/>
        <v>45018</v>
      </c>
      <c r="M8" s="111" t="s">
        <v>934</v>
      </c>
      <c r="O8" s="119" t="s">
        <v>1137</v>
      </c>
    </row>
    <row r="9" spans="1:15" ht="15.75" thickBot="1" x14ac:dyDescent="0.25">
      <c r="A9" s="61" t="s">
        <v>195</v>
      </c>
      <c r="B9" s="29">
        <v>15800</v>
      </c>
      <c r="C9" s="29"/>
      <c r="D9" s="107" t="s">
        <v>646</v>
      </c>
      <c r="E9" s="107" t="s">
        <v>346</v>
      </c>
      <c r="F9" s="107" t="s">
        <v>463</v>
      </c>
      <c r="G9" s="29"/>
      <c r="I9" s="34">
        <v>4.8611111111111103E-3</v>
      </c>
      <c r="J9" s="36">
        <v>45019</v>
      </c>
      <c r="K9" s="126">
        <f t="shared" si="0"/>
        <v>45019</v>
      </c>
      <c r="M9" s="111" t="s">
        <v>935</v>
      </c>
      <c r="O9" s="119" t="s">
        <v>1138</v>
      </c>
    </row>
    <row r="10" spans="1:15" ht="15.75" thickBot="1" x14ac:dyDescent="0.25">
      <c r="A10" s="61" t="s">
        <v>182</v>
      </c>
      <c r="B10" s="29">
        <v>14700</v>
      </c>
      <c r="C10" s="29"/>
      <c r="D10" s="107" t="s">
        <v>405</v>
      </c>
      <c r="E10" s="107" t="s">
        <v>815</v>
      </c>
      <c r="F10" s="107" t="s">
        <v>161</v>
      </c>
      <c r="G10" s="29"/>
      <c r="I10" s="34">
        <v>5.5555555555555601E-3</v>
      </c>
      <c r="J10" s="36">
        <v>45020</v>
      </c>
      <c r="K10" s="126">
        <f t="shared" si="0"/>
        <v>45020</v>
      </c>
      <c r="M10" s="111" t="s">
        <v>936</v>
      </c>
      <c r="O10" s="119" t="s">
        <v>1139</v>
      </c>
    </row>
    <row r="11" spans="1:15" ht="15.75" thickBot="1" x14ac:dyDescent="0.25">
      <c r="A11" s="61" t="s">
        <v>164</v>
      </c>
      <c r="B11" s="29">
        <v>15500</v>
      </c>
      <c r="C11" s="29"/>
      <c r="D11"/>
      <c r="E11" s="107" t="s">
        <v>316</v>
      </c>
      <c r="F11" s="107" t="s">
        <v>346</v>
      </c>
      <c r="G11" s="29"/>
      <c r="I11" s="34">
        <v>6.2500000000000003E-3</v>
      </c>
      <c r="J11" s="36">
        <v>45021</v>
      </c>
      <c r="K11" s="126">
        <f t="shared" si="0"/>
        <v>45021</v>
      </c>
      <c r="M11" s="111" t="s">
        <v>937</v>
      </c>
      <c r="O11" s="119" t="s">
        <v>1140</v>
      </c>
    </row>
    <row r="12" spans="1:15" ht="15.75" thickBot="1" x14ac:dyDescent="0.25">
      <c r="A12" s="61" t="s">
        <v>192</v>
      </c>
      <c r="B12" s="29">
        <v>16700</v>
      </c>
      <c r="C12" s="29"/>
      <c r="D12"/>
      <c r="E12" s="107" t="s">
        <v>816</v>
      </c>
      <c r="F12" s="107" t="s">
        <v>731</v>
      </c>
      <c r="G12" s="29"/>
      <c r="I12" s="34">
        <v>6.9444444444444397E-3</v>
      </c>
      <c r="J12" s="36">
        <v>45022</v>
      </c>
      <c r="K12" s="126">
        <f t="shared" si="0"/>
        <v>45022</v>
      </c>
      <c r="M12" s="111" t="s">
        <v>938</v>
      </c>
      <c r="O12" s="119" t="s">
        <v>1141</v>
      </c>
    </row>
    <row r="13" spans="1:15" ht="15.75" thickBot="1" x14ac:dyDescent="0.25">
      <c r="A13" s="61" t="s">
        <v>158</v>
      </c>
      <c r="B13" s="29">
        <v>22200</v>
      </c>
      <c r="C13" s="29"/>
      <c r="D13"/>
      <c r="E13" s="107" t="s">
        <v>434</v>
      </c>
      <c r="F13" s="107" t="s">
        <v>418</v>
      </c>
      <c r="G13" s="29"/>
      <c r="I13" s="34">
        <v>7.6388888888888904E-3</v>
      </c>
      <c r="J13" s="36">
        <v>45023</v>
      </c>
      <c r="K13" s="126">
        <f t="shared" si="0"/>
        <v>45023</v>
      </c>
      <c r="M13" s="111" t="s">
        <v>939</v>
      </c>
      <c r="O13" s="119" t="s">
        <v>1142</v>
      </c>
    </row>
    <row r="14" spans="1:15" ht="15.75" thickBot="1" x14ac:dyDescent="0.25">
      <c r="A14" s="61" t="s">
        <v>787</v>
      </c>
      <c r="B14" s="29">
        <v>12000</v>
      </c>
      <c r="C14" s="29"/>
      <c r="D14"/>
      <c r="E14" s="107" t="s">
        <v>608</v>
      </c>
      <c r="F14" s="107" t="s">
        <v>417</v>
      </c>
      <c r="G14" s="29"/>
      <c r="I14" s="34">
        <v>8.3333333333333297E-3</v>
      </c>
      <c r="J14" s="36">
        <v>45024</v>
      </c>
      <c r="K14" s="126">
        <f t="shared" si="0"/>
        <v>45024</v>
      </c>
      <c r="M14" s="111" t="s">
        <v>940</v>
      </c>
      <c r="O14" s="119" t="s">
        <v>1143</v>
      </c>
    </row>
    <row r="15" spans="1:15" ht="15.75" thickBot="1" x14ac:dyDescent="0.25">
      <c r="A15" s="61" t="s">
        <v>181</v>
      </c>
      <c r="B15" s="29">
        <v>17300</v>
      </c>
      <c r="C15" s="29"/>
      <c r="D15"/>
      <c r="E15" s="107" t="s">
        <v>555</v>
      </c>
      <c r="F15" s="107" t="s">
        <v>817</v>
      </c>
      <c r="G15" s="29"/>
      <c r="I15" s="34">
        <v>9.0277777777777804E-3</v>
      </c>
      <c r="J15" s="36">
        <v>45025</v>
      </c>
      <c r="K15" s="126">
        <f t="shared" si="0"/>
        <v>45025</v>
      </c>
      <c r="M15" s="111" t="s">
        <v>941</v>
      </c>
      <c r="O15" s="119" t="s">
        <v>1144</v>
      </c>
    </row>
    <row r="16" spans="1:15" ht="15.75" thickBot="1" x14ac:dyDescent="0.25">
      <c r="A16" s="61" t="s">
        <v>155</v>
      </c>
      <c r="B16" s="29">
        <v>17300</v>
      </c>
      <c r="C16" s="29"/>
      <c r="D16"/>
      <c r="E16" s="107" t="s">
        <v>613</v>
      </c>
      <c r="F16" s="107" t="s">
        <v>364</v>
      </c>
      <c r="G16" s="29"/>
      <c r="I16" s="34">
        <v>9.7222222222222206E-3</v>
      </c>
      <c r="J16" s="36">
        <v>45026</v>
      </c>
      <c r="K16" s="126">
        <f t="shared" si="0"/>
        <v>45026</v>
      </c>
      <c r="M16" s="111" t="s">
        <v>942</v>
      </c>
      <c r="O16" s="119" t="s">
        <v>1145</v>
      </c>
    </row>
    <row r="17" spans="1:15" ht="15.75" thickBot="1" x14ac:dyDescent="0.25">
      <c r="A17" s="61" t="s">
        <v>177</v>
      </c>
      <c r="B17" s="29">
        <v>13900</v>
      </c>
      <c r="C17" s="29"/>
      <c r="D17"/>
      <c r="E17" s="107" t="s">
        <v>818</v>
      </c>
      <c r="F17" s="107" t="s">
        <v>661</v>
      </c>
      <c r="G17" s="29"/>
      <c r="I17" s="34">
        <v>1.0416666666666701E-2</v>
      </c>
      <c r="J17" s="36">
        <v>45027</v>
      </c>
      <c r="K17" s="126">
        <f t="shared" si="0"/>
        <v>45027</v>
      </c>
      <c r="M17" s="112" t="s">
        <v>943</v>
      </c>
      <c r="O17" s="119" t="s">
        <v>1146</v>
      </c>
    </row>
    <row r="18" spans="1:15" ht="15.75" thickBot="1" x14ac:dyDescent="0.25">
      <c r="A18" s="61" t="s">
        <v>183</v>
      </c>
      <c r="B18" s="29">
        <v>16000</v>
      </c>
      <c r="C18" s="29"/>
      <c r="D18"/>
      <c r="E18" s="107" t="s">
        <v>446</v>
      </c>
      <c r="F18" s="107" t="s">
        <v>628</v>
      </c>
      <c r="G18" s="29"/>
      <c r="I18" s="34">
        <v>1.1111111111111099E-2</v>
      </c>
      <c r="J18" s="36">
        <v>45028</v>
      </c>
      <c r="K18" s="126">
        <f t="shared" si="0"/>
        <v>45028</v>
      </c>
      <c r="M18" s="111" t="s">
        <v>944</v>
      </c>
      <c r="O18" s="119" t="s">
        <v>1147</v>
      </c>
    </row>
    <row r="19" spans="1:15" ht="15.75" thickBot="1" x14ac:dyDescent="0.25">
      <c r="A19" s="33" t="s">
        <v>167</v>
      </c>
      <c r="B19" s="29">
        <v>15000</v>
      </c>
      <c r="C19" s="29"/>
      <c r="D19"/>
      <c r="E19" s="107" t="s">
        <v>819</v>
      </c>
      <c r="F19" s="107" t="s">
        <v>316</v>
      </c>
      <c r="G19" s="29"/>
      <c r="I19" s="34">
        <v>1.18055555555556E-2</v>
      </c>
      <c r="J19" s="36">
        <v>45029</v>
      </c>
      <c r="K19" s="126">
        <f t="shared" si="0"/>
        <v>45029</v>
      </c>
      <c r="M19" s="111" t="s">
        <v>945</v>
      </c>
      <c r="O19" s="119" t="s">
        <v>1148</v>
      </c>
    </row>
    <row r="20" spans="1:15" ht="15.75" thickBot="1" x14ac:dyDescent="0.25">
      <c r="A20" s="61" t="s">
        <v>780</v>
      </c>
      <c r="B20" s="29">
        <v>17300</v>
      </c>
      <c r="C20" s="29"/>
      <c r="D20"/>
      <c r="E20" s="107" t="s">
        <v>615</v>
      </c>
      <c r="F20" s="107" t="s">
        <v>434</v>
      </c>
      <c r="G20" s="29"/>
      <c r="I20" s="34">
        <v>1.2500000000000001E-2</v>
      </c>
      <c r="J20" s="36">
        <v>45030</v>
      </c>
      <c r="K20" s="126">
        <f t="shared" si="0"/>
        <v>45030</v>
      </c>
      <c r="M20" s="111" t="s">
        <v>946</v>
      </c>
      <c r="O20" s="119" t="s">
        <v>1149</v>
      </c>
    </row>
    <row r="21" spans="1:15" ht="15.75" thickBot="1" x14ac:dyDescent="0.25">
      <c r="A21" s="61" t="s">
        <v>757</v>
      </c>
      <c r="B21" s="29">
        <v>22000</v>
      </c>
      <c r="C21" s="29"/>
      <c r="D21"/>
      <c r="E21" s="107" t="s">
        <v>820</v>
      </c>
      <c r="F21" s="107" t="s">
        <v>608</v>
      </c>
      <c r="G21" s="29"/>
      <c r="I21" s="34">
        <v>1.3194444444444399E-2</v>
      </c>
      <c r="J21" s="36">
        <v>45031</v>
      </c>
      <c r="K21" s="126">
        <f t="shared" si="0"/>
        <v>45031</v>
      </c>
      <c r="M21" s="111" t="s">
        <v>947</v>
      </c>
      <c r="O21" s="119" t="s">
        <v>1150</v>
      </c>
    </row>
    <row r="22" spans="1:15" ht="15.75" thickBot="1" x14ac:dyDescent="0.25">
      <c r="A22" s="61" t="s">
        <v>756</v>
      </c>
      <c r="B22" s="29">
        <v>16300</v>
      </c>
      <c r="C22" s="29"/>
      <c r="D22"/>
      <c r="E22" s="107" t="s">
        <v>759</v>
      </c>
      <c r="F22" s="107" t="s">
        <v>683</v>
      </c>
      <c r="G22" s="29"/>
      <c r="I22" s="34">
        <v>1.38888888888889E-2</v>
      </c>
      <c r="J22" s="36">
        <v>45032</v>
      </c>
      <c r="K22" s="126">
        <f t="shared" si="0"/>
        <v>45032</v>
      </c>
      <c r="M22" s="111" t="s">
        <v>948</v>
      </c>
      <c r="O22" s="119" t="s">
        <v>1151</v>
      </c>
    </row>
    <row r="23" spans="1:15" ht="15.75" thickBot="1" x14ac:dyDescent="0.25">
      <c r="A23" s="61" t="s">
        <v>185</v>
      </c>
      <c r="B23" s="29">
        <v>21900</v>
      </c>
      <c r="C23" s="29"/>
      <c r="D23"/>
      <c r="E23" s="107" t="s">
        <v>821</v>
      </c>
      <c r="F23" s="107" t="s">
        <v>822</v>
      </c>
      <c r="G23" s="29"/>
      <c r="I23" s="34">
        <v>1.4583333333333301E-2</v>
      </c>
      <c r="J23" s="36">
        <v>45033</v>
      </c>
      <c r="K23" s="126">
        <f t="shared" si="0"/>
        <v>45033</v>
      </c>
      <c r="M23" s="111" t="s">
        <v>949</v>
      </c>
      <c r="O23" s="119" t="s">
        <v>1152</v>
      </c>
    </row>
    <row r="24" spans="1:15" ht="15.75" thickBot="1" x14ac:dyDescent="0.25">
      <c r="A24" s="61" t="s">
        <v>152</v>
      </c>
      <c r="B24" s="29">
        <v>20000</v>
      </c>
      <c r="C24" s="29"/>
      <c r="D24"/>
      <c r="E24" s="107" t="s">
        <v>823</v>
      </c>
      <c r="F24" s="107" t="s">
        <v>685</v>
      </c>
      <c r="G24" s="29"/>
      <c r="I24" s="34">
        <v>1.52777777777778E-2</v>
      </c>
      <c r="J24" s="36">
        <v>45034</v>
      </c>
      <c r="K24" s="126">
        <f t="shared" si="0"/>
        <v>45034</v>
      </c>
      <c r="M24" s="111" t="s">
        <v>950</v>
      </c>
      <c r="O24" s="119" t="s">
        <v>1153</v>
      </c>
    </row>
    <row r="25" spans="1:15" ht="15.75" thickBot="1" x14ac:dyDescent="0.25">
      <c r="A25" s="61" t="s">
        <v>189</v>
      </c>
      <c r="B25" s="29">
        <v>16700</v>
      </c>
      <c r="C25" s="29"/>
      <c r="D25"/>
      <c r="E25" s="107" t="s">
        <v>385</v>
      </c>
      <c r="F25" s="107" t="s">
        <v>306</v>
      </c>
      <c r="G25" s="29"/>
      <c r="I25" s="34">
        <v>1.59722222222222E-2</v>
      </c>
      <c r="J25" s="36">
        <v>45035</v>
      </c>
      <c r="K25" s="126">
        <f t="shared" si="0"/>
        <v>45035</v>
      </c>
      <c r="M25" s="111" t="s">
        <v>951</v>
      </c>
      <c r="O25" s="119" t="s">
        <v>1154</v>
      </c>
    </row>
    <row r="26" spans="1:15" ht="15.75" thickBot="1" x14ac:dyDescent="0.25">
      <c r="A26" s="61" t="s">
        <v>191</v>
      </c>
      <c r="B26" s="29">
        <v>16700</v>
      </c>
      <c r="C26" s="29"/>
      <c r="D26"/>
      <c r="E26" s="107" t="s">
        <v>291</v>
      </c>
      <c r="F26" s="107" t="s">
        <v>653</v>
      </c>
      <c r="G26" s="29"/>
      <c r="I26" s="34">
        <v>1.6666666666666701E-2</v>
      </c>
      <c r="J26" s="36">
        <v>45036</v>
      </c>
      <c r="K26" s="126">
        <f t="shared" si="0"/>
        <v>45036</v>
      </c>
      <c r="M26" s="111" t="s">
        <v>952</v>
      </c>
      <c r="O26" s="119" t="s">
        <v>1155</v>
      </c>
    </row>
    <row r="27" spans="1:15" ht="15.75" thickBot="1" x14ac:dyDescent="0.25">
      <c r="A27" s="61" t="s">
        <v>786</v>
      </c>
      <c r="B27" s="31">
        <v>16300</v>
      </c>
      <c r="C27" s="29"/>
      <c r="D27"/>
      <c r="E27" s="107" t="s">
        <v>824</v>
      </c>
      <c r="F27" s="107" t="s">
        <v>574</v>
      </c>
      <c r="G27" s="29"/>
      <c r="I27" s="34">
        <v>1.7361111111111101E-2</v>
      </c>
      <c r="J27" s="36">
        <v>45037</v>
      </c>
      <c r="K27" s="126">
        <f t="shared" si="0"/>
        <v>45037</v>
      </c>
      <c r="M27" s="111" t="s">
        <v>953</v>
      </c>
      <c r="O27" s="119" t="s">
        <v>1156</v>
      </c>
    </row>
    <row r="28" spans="1:15" ht="15.75" thickBot="1" x14ac:dyDescent="0.25">
      <c r="A28" s="61" t="s">
        <v>165</v>
      </c>
      <c r="B28" s="31">
        <v>20000</v>
      </c>
      <c r="C28" s="32"/>
      <c r="D28"/>
      <c r="E28" s="107" t="s">
        <v>825</v>
      </c>
      <c r="F28" s="107" t="s">
        <v>826</v>
      </c>
      <c r="G28" s="32"/>
      <c r="I28" s="34">
        <v>1.8055555555555599E-2</v>
      </c>
      <c r="J28" s="36">
        <v>45038</v>
      </c>
      <c r="K28" s="126">
        <f t="shared" si="0"/>
        <v>45038</v>
      </c>
      <c r="M28" s="111" t="s">
        <v>954</v>
      </c>
      <c r="O28" s="119" t="s">
        <v>1157</v>
      </c>
    </row>
    <row r="29" spans="1:15" ht="15.75" thickBot="1" x14ac:dyDescent="0.25">
      <c r="A29" s="61" t="s">
        <v>168</v>
      </c>
      <c r="B29" s="31">
        <v>13800</v>
      </c>
      <c r="C29" s="32"/>
      <c r="D29"/>
      <c r="E29" s="107" t="s">
        <v>827</v>
      </c>
      <c r="F29" s="107" t="s">
        <v>396</v>
      </c>
      <c r="G29" s="32"/>
      <c r="I29" s="34">
        <v>1.8749999999999999E-2</v>
      </c>
      <c r="J29" s="36">
        <v>45039</v>
      </c>
      <c r="K29" s="126">
        <f t="shared" si="0"/>
        <v>45039</v>
      </c>
      <c r="M29" s="111" t="s">
        <v>955</v>
      </c>
      <c r="O29" s="119" t="s">
        <v>1158</v>
      </c>
    </row>
    <row r="30" spans="1:15" ht="15.75" thickBot="1" x14ac:dyDescent="0.25">
      <c r="A30" s="61" t="s">
        <v>184</v>
      </c>
      <c r="B30" s="31">
        <v>21500</v>
      </c>
      <c r="C30" s="32"/>
      <c r="D30"/>
      <c r="E30" s="107" t="s">
        <v>287</v>
      </c>
      <c r="F30" s="107" t="s">
        <v>828</v>
      </c>
      <c r="G30" s="32"/>
      <c r="I30" s="34">
        <v>1.94444444444444E-2</v>
      </c>
      <c r="J30" s="36">
        <v>45040</v>
      </c>
      <c r="K30" s="126">
        <f t="shared" si="0"/>
        <v>45040</v>
      </c>
      <c r="M30" s="111" t="s">
        <v>956</v>
      </c>
      <c r="O30" s="119" t="s">
        <v>1159</v>
      </c>
    </row>
    <row r="31" spans="1:15" ht="15.75" thickBot="1" x14ac:dyDescent="0.25">
      <c r="A31" s="61" t="s">
        <v>174</v>
      </c>
      <c r="B31" s="30">
        <v>12100</v>
      </c>
      <c r="C31" s="32"/>
      <c r="D31"/>
      <c r="E31" s="107" t="s">
        <v>829</v>
      </c>
      <c r="F31" s="107" t="s">
        <v>555</v>
      </c>
      <c r="G31" s="32"/>
      <c r="I31" s="34">
        <v>2.0138888888888901E-2</v>
      </c>
      <c r="J31" s="36">
        <v>45041</v>
      </c>
      <c r="K31" s="126">
        <f t="shared" si="0"/>
        <v>45041</v>
      </c>
      <c r="M31" s="111" t="s">
        <v>957</v>
      </c>
      <c r="O31" s="119" t="s">
        <v>1160</v>
      </c>
    </row>
    <row r="32" spans="1:15" ht="15.75" thickBot="1" x14ac:dyDescent="0.25">
      <c r="A32" s="61" t="s">
        <v>169</v>
      </c>
      <c r="B32" s="29">
        <v>17500</v>
      </c>
      <c r="C32" s="30"/>
      <c r="D32"/>
      <c r="E32" s="107" t="s">
        <v>830</v>
      </c>
      <c r="F32" s="107" t="s">
        <v>740</v>
      </c>
      <c r="G32" s="30"/>
      <c r="I32" s="34">
        <v>2.0833333333333301E-2</v>
      </c>
      <c r="J32" s="36">
        <v>45042</v>
      </c>
      <c r="K32" s="126">
        <f t="shared" si="0"/>
        <v>45042</v>
      </c>
      <c r="M32" s="111" t="s">
        <v>958</v>
      </c>
      <c r="O32" s="119" t="s">
        <v>1161</v>
      </c>
    </row>
    <row r="33" spans="1:15" ht="15.75" thickBot="1" x14ac:dyDescent="0.25">
      <c r="A33" s="61" t="s">
        <v>784</v>
      </c>
      <c r="B33" s="29">
        <v>14000</v>
      </c>
      <c r="C33" s="29"/>
      <c r="D33"/>
      <c r="E33" s="107" t="s">
        <v>831</v>
      </c>
      <c r="F33" s="107" t="s">
        <v>616</v>
      </c>
      <c r="G33" s="29"/>
      <c r="I33" s="34">
        <v>2.1527777777777798E-2</v>
      </c>
      <c r="J33" s="36">
        <v>45043</v>
      </c>
      <c r="K33" s="126">
        <f t="shared" si="0"/>
        <v>45043</v>
      </c>
      <c r="M33" s="111" t="s">
        <v>959</v>
      </c>
      <c r="O33" s="119" t="s">
        <v>1162</v>
      </c>
    </row>
    <row r="34" spans="1:15" ht="15.75" thickBot="1" x14ac:dyDescent="0.25">
      <c r="A34" s="61" t="s">
        <v>785</v>
      </c>
      <c r="B34" s="31">
        <v>14200</v>
      </c>
      <c r="C34" s="29"/>
      <c r="D34"/>
      <c r="E34" s="107" t="s">
        <v>832</v>
      </c>
      <c r="F34" s="107" t="s">
        <v>633</v>
      </c>
      <c r="G34" s="29"/>
      <c r="I34" s="34">
        <v>2.2222222222222199E-2</v>
      </c>
      <c r="J34" s="36">
        <v>45044</v>
      </c>
      <c r="K34" s="126">
        <f t="shared" si="0"/>
        <v>45044</v>
      </c>
      <c r="M34" s="111" t="s">
        <v>960</v>
      </c>
      <c r="O34" s="119" t="s">
        <v>1163</v>
      </c>
    </row>
    <row r="35" spans="1:15" ht="15.75" thickBot="1" x14ac:dyDescent="0.25">
      <c r="A35" s="61" t="s">
        <v>166</v>
      </c>
      <c r="B35" s="31">
        <v>22200</v>
      </c>
      <c r="C35" s="32"/>
      <c r="D35"/>
      <c r="E35" s="107" t="s">
        <v>833</v>
      </c>
      <c r="F35" s="107" t="s">
        <v>613</v>
      </c>
      <c r="G35" s="32"/>
      <c r="I35" s="34">
        <v>2.29166666666667E-2</v>
      </c>
      <c r="J35" s="36">
        <v>45045</v>
      </c>
      <c r="K35" s="126">
        <f t="shared" si="0"/>
        <v>45045</v>
      </c>
      <c r="M35" s="111" t="s">
        <v>961</v>
      </c>
      <c r="O35" s="119" t="s">
        <v>1164</v>
      </c>
    </row>
    <row r="36" spans="1:15" ht="15.75" thickBot="1" x14ac:dyDescent="0.25">
      <c r="A36" s="61" t="s">
        <v>188</v>
      </c>
      <c r="B36" s="31">
        <v>24000</v>
      </c>
      <c r="C36" s="32"/>
      <c r="D36"/>
      <c r="E36" s="107" t="s">
        <v>691</v>
      </c>
      <c r="F36" s="107" t="s">
        <v>597</v>
      </c>
      <c r="G36" s="32"/>
      <c r="I36" s="34">
        <v>2.36111111111111E-2</v>
      </c>
      <c r="J36" s="36">
        <v>45046</v>
      </c>
      <c r="K36" s="126">
        <f t="shared" si="0"/>
        <v>45046</v>
      </c>
      <c r="M36" s="111" t="s">
        <v>962</v>
      </c>
      <c r="O36" s="119" t="s">
        <v>1165</v>
      </c>
    </row>
    <row r="37" spans="1:15" ht="15.75" thickBot="1" x14ac:dyDescent="0.25">
      <c r="A37" s="61" t="s">
        <v>153</v>
      </c>
      <c r="B37" s="31">
        <v>13400</v>
      </c>
      <c r="C37" s="32"/>
      <c r="D37"/>
      <c r="E37" s="107" t="s">
        <v>423</v>
      </c>
      <c r="F37" s="107" t="s">
        <v>485</v>
      </c>
      <c r="G37" s="32"/>
      <c r="I37" s="34">
        <v>2.4305555555555601E-2</v>
      </c>
      <c r="J37" s="36">
        <v>45047</v>
      </c>
      <c r="K37" s="126">
        <f t="shared" si="0"/>
        <v>45047</v>
      </c>
      <c r="M37" s="111" t="s">
        <v>963</v>
      </c>
      <c r="O37" s="119" t="s">
        <v>1166</v>
      </c>
    </row>
    <row r="38" spans="1:15" ht="15.75" thickBot="1" x14ac:dyDescent="0.25">
      <c r="A38" s="61" t="s">
        <v>186</v>
      </c>
      <c r="B38" s="29">
        <v>12000</v>
      </c>
      <c r="C38" s="32"/>
      <c r="D38"/>
      <c r="E38" s="107" t="s">
        <v>743</v>
      </c>
      <c r="F38" s="107" t="s">
        <v>674</v>
      </c>
      <c r="G38" s="32"/>
      <c r="I38" s="34">
        <v>2.5000000000000001E-2</v>
      </c>
      <c r="J38" s="36">
        <v>45048</v>
      </c>
      <c r="K38" s="126">
        <f t="shared" si="0"/>
        <v>45048</v>
      </c>
      <c r="M38" s="111" t="s">
        <v>964</v>
      </c>
      <c r="O38" s="119" t="s">
        <v>1167</v>
      </c>
    </row>
    <row r="39" spans="1:15" ht="15.75" thickBot="1" x14ac:dyDescent="0.25">
      <c r="A39" s="61" t="s">
        <v>176</v>
      </c>
      <c r="B39" s="29">
        <v>17500</v>
      </c>
      <c r="C39" s="29"/>
      <c r="D39"/>
      <c r="E39" s="107" t="s">
        <v>834</v>
      </c>
      <c r="F39" s="107" t="s">
        <v>835</v>
      </c>
      <c r="G39" s="29"/>
      <c r="I39" s="34">
        <v>2.5694444444444402E-2</v>
      </c>
      <c r="J39" s="36">
        <v>45049</v>
      </c>
      <c r="K39" s="126">
        <f t="shared" si="0"/>
        <v>45049</v>
      </c>
      <c r="M39" s="111" t="s">
        <v>965</v>
      </c>
      <c r="O39" s="119" t="s">
        <v>1168</v>
      </c>
    </row>
    <row r="40" spans="1:15" ht="15.75" thickBot="1" x14ac:dyDescent="0.25">
      <c r="A40" s="61" t="s">
        <v>170</v>
      </c>
      <c r="B40" s="29">
        <v>15600</v>
      </c>
      <c r="C40" s="29"/>
      <c r="D40"/>
      <c r="E40" s="107" t="s">
        <v>551</v>
      </c>
      <c r="F40" s="107" t="s">
        <v>427</v>
      </c>
      <c r="G40" s="29"/>
      <c r="I40" s="34">
        <v>2.6388888888888899E-2</v>
      </c>
      <c r="J40" s="36">
        <v>45050</v>
      </c>
      <c r="K40" s="126">
        <f t="shared" si="0"/>
        <v>45050</v>
      </c>
      <c r="M40" s="111" t="s">
        <v>966</v>
      </c>
      <c r="O40" s="119" t="s">
        <v>1169</v>
      </c>
    </row>
    <row r="41" spans="1:15" ht="15.75" thickBot="1" x14ac:dyDescent="0.25">
      <c r="A41" s="61" t="s">
        <v>154</v>
      </c>
      <c r="B41" s="29">
        <v>15000</v>
      </c>
      <c r="C41" s="29"/>
      <c r="D41"/>
      <c r="E41" s="107" t="s">
        <v>640</v>
      </c>
      <c r="F41" s="107" t="s">
        <v>836</v>
      </c>
      <c r="G41" s="29"/>
      <c r="I41" s="34">
        <v>2.70833333333333E-2</v>
      </c>
      <c r="J41" s="36">
        <v>45051</v>
      </c>
      <c r="K41" s="126">
        <f t="shared" si="0"/>
        <v>45051</v>
      </c>
      <c r="M41" s="111" t="s">
        <v>967</v>
      </c>
      <c r="O41" s="119" t="s">
        <v>1170</v>
      </c>
    </row>
    <row r="42" spans="1:15" ht="15.75" thickBot="1" x14ac:dyDescent="0.25">
      <c r="A42" s="61" t="s">
        <v>792</v>
      </c>
      <c r="B42" s="29">
        <v>15000</v>
      </c>
      <c r="C42" s="29"/>
      <c r="D42"/>
      <c r="E42" s="107" t="s">
        <v>720</v>
      </c>
      <c r="F42" s="107" t="s">
        <v>599</v>
      </c>
      <c r="G42" s="29"/>
      <c r="I42" s="34">
        <v>2.7777777777777801E-2</v>
      </c>
      <c r="J42" s="36">
        <v>45052</v>
      </c>
      <c r="K42" s="126">
        <f t="shared" si="0"/>
        <v>45052</v>
      </c>
      <c r="M42" s="111" t="s">
        <v>968</v>
      </c>
      <c r="O42" s="119" t="s">
        <v>1171</v>
      </c>
    </row>
    <row r="43" spans="1:15" ht="15.75" thickBot="1" x14ac:dyDescent="0.25">
      <c r="A43" s="61" t="s">
        <v>175</v>
      </c>
      <c r="B43" s="29">
        <v>13900</v>
      </c>
      <c r="C43" s="29"/>
      <c r="D43"/>
      <c r="E43" s="107" t="s">
        <v>635</v>
      </c>
      <c r="F43" s="107" t="s">
        <v>670</v>
      </c>
      <c r="G43" s="29"/>
      <c r="I43" s="34">
        <v>2.8472222222222201E-2</v>
      </c>
      <c r="J43" s="36">
        <v>45053</v>
      </c>
      <c r="K43" s="126">
        <f t="shared" si="0"/>
        <v>45053</v>
      </c>
      <c r="M43" s="111" t="s">
        <v>969</v>
      </c>
      <c r="O43" s="119" t="s">
        <v>1172</v>
      </c>
    </row>
    <row r="44" spans="1:15" ht="15.75" thickBot="1" x14ac:dyDescent="0.25">
      <c r="A44" s="61" t="s">
        <v>187</v>
      </c>
      <c r="B44" s="29">
        <v>14400</v>
      </c>
      <c r="C44" s="29"/>
      <c r="D44"/>
      <c r="E44" s="107" t="s">
        <v>678</v>
      </c>
      <c r="F44" s="107" t="s">
        <v>344</v>
      </c>
      <c r="G44" s="29"/>
      <c r="I44" s="34">
        <v>2.9166666666666698E-2</v>
      </c>
      <c r="J44" s="36">
        <v>45054</v>
      </c>
      <c r="K44" s="126">
        <f t="shared" si="0"/>
        <v>45054</v>
      </c>
      <c r="M44" s="111" t="s">
        <v>970</v>
      </c>
      <c r="O44" s="119" t="s">
        <v>1173</v>
      </c>
    </row>
    <row r="45" spans="1:15" ht="15.75" thickBot="1" x14ac:dyDescent="0.25">
      <c r="A45" s="61" t="s">
        <v>781</v>
      </c>
      <c r="B45" s="29">
        <v>12000</v>
      </c>
      <c r="C45" s="29"/>
      <c r="D45"/>
      <c r="E45" s="107" t="s">
        <v>837</v>
      </c>
      <c r="F45" s="107" t="s">
        <v>734</v>
      </c>
      <c r="G45" s="29"/>
      <c r="I45" s="34">
        <v>2.9861111111111099E-2</v>
      </c>
      <c r="J45" s="36">
        <v>45055</v>
      </c>
      <c r="K45" s="126">
        <f t="shared" si="0"/>
        <v>45055</v>
      </c>
      <c r="M45" s="111" t="s">
        <v>971</v>
      </c>
      <c r="O45" s="119" t="s">
        <v>1174</v>
      </c>
    </row>
    <row r="46" spans="1:15" ht="15.75" thickBot="1" x14ac:dyDescent="0.25">
      <c r="A46" s="61" t="s">
        <v>782</v>
      </c>
      <c r="B46" s="29">
        <v>12500</v>
      </c>
      <c r="C46" s="29"/>
      <c r="D46"/>
      <c r="E46" s="107" t="s">
        <v>838</v>
      </c>
      <c r="F46" s="107" t="s">
        <v>476</v>
      </c>
      <c r="G46" s="29"/>
      <c r="I46" s="34">
        <v>3.05555555555556E-2</v>
      </c>
      <c r="J46" s="36">
        <v>45056</v>
      </c>
      <c r="K46" s="126">
        <f t="shared" si="0"/>
        <v>45056</v>
      </c>
      <c r="M46" s="111" t="s">
        <v>972</v>
      </c>
      <c r="O46" s="119" t="s">
        <v>1175</v>
      </c>
    </row>
    <row r="47" spans="1:15" ht="15.75" thickBot="1" x14ac:dyDescent="0.25">
      <c r="A47" s="61" t="s">
        <v>791</v>
      </c>
      <c r="B47" s="29">
        <v>15800</v>
      </c>
      <c r="C47" s="29"/>
      <c r="D47"/>
      <c r="E47" s="107" t="s">
        <v>586</v>
      </c>
      <c r="F47" s="107" t="s">
        <v>675</v>
      </c>
      <c r="G47" s="29"/>
      <c r="I47" s="34">
        <v>3.125E-2</v>
      </c>
      <c r="J47" s="36">
        <v>45057</v>
      </c>
      <c r="K47" s="126">
        <f t="shared" si="0"/>
        <v>45057</v>
      </c>
      <c r="M47" s="111" t="s">
        <v>973</v>
      </c>
      <c r="O47" s="119" t="s">
        <v>1176</v>
      </c>
    </row>
    <row r="48" spans="1:15" ht="15.75" thickBot="1" x14ac:dyDescent="0.25">
      <c r="A48" s="61" t="s">
        <v>789</v>
      </c>
      <c r="B48" s="29">
        <v>16800</v>
      </c>
      <c r="C48" s="29"/>
      <c r="D48"/>
      <c r="E48" s="107" t="s">
        <v>714</v>
      </c>
      <c r="F48" s="107" t="s">
        <v>462</v>
      </c>
      <c r="G48" s="29"/>
      <c r="I48" s="34">
        <v>3.19444444444444E-2</v>
      </c>
      <c r="J48" s="36">
        <v>45058</v>
      </c>
      <c r="K48" s="126">
        <f t="shared" si="0"/>
        <v>45058</v>
      </c>
      <c r="M48" s="111" t="s">
        <v>974</v>
      </c>
      <c r="O48" s="119" t="s">
        <v>1177</v>
      </c>
    </row>
    <row r="49" spans="1:15" ht="15.75" thickBot="1" x14ac:dyDescent="0.25">
      <c r="A49" s="61" t="s">
        <v>752</v>
      </c>
      <c r="B49" s="29">
        <v>21200</v>
      </c>
      <c r="C49" s="29"/>
      <c r="D49"/>
      <c r="E49" s="107" t="s">
        <v>491</v>
      </c>
      <c r="F49" s="107" t="s">
        <v>446</v>
      </c>
      <c r="G49" s="29"/>
      <c r="I49" s="34">
        <v>3.2638888888888898E-2</v>
      </c>
      <c r="J49" s="36">
        <v>45059</v>
      </c>
      <c r="K49" s="126">
        <f t="shared" si="0"/>
        <v>45059</v>
      </c>
      <c r="M49" s="111" t="s">
        <v>975</v>
      </c>
      <c r="O49" s="119" t="s">
        <v>1178</v>
      </c>
    </row>
    <row r="50" spans="1:15" ht="15.75" thickBot="1" x14ac:dyDescent="0.25">
      <c r="A50" s="61" t="s">
        <v>753</v>
      </c>
      <c r="B50" s="29">
        <v>15700</v>
      </c>
      <c r="C50" s="29"/>
      <c r="D50"/>
      <c r="E50" s="107" t="s">
        <v>839</v>
      </c>
      <c r="F50" s="107" t="s">
        <v>819</v>
      </c>
      <c r="G50" s="29"/>
      <c r="I50" s="34">
        <v>3.3333333333333298E-2</v>
      </c>
      <c r="J50" s="36">
        <v>45060</v>
      </c>
      <c r="K50" s="126">
        <f t="shared" si="0"/>
        <v>45060</v>
      </c>
      <c r="M50" s="111" t="s">
        <v>976</v>
      </c>
      <c r="O50" s="119" t="s">
        <v>1179</v>
      </c>
    </row>
    <row r="51" spans="1:15" ht="15.75" thickBot="1" x14ac:dyDescent="0.25">
      <c r="A51" s="61" t="s">
        <v>173</v>
      </c>
      <c r="B51" s="29">
        <v>25300</v>
      </c>
      <c r="C51" s="29"/>
      <c r="D51"/>
      <c r="E51" s="107" t="s">
        <v>739</v>
      </c>
      <c r="F51" s="107" t="s">
        <v>605</v>
      </c>
      <c r="G51" s="29"/>
      <c r="I51" s="34">
        <v>3.4027777777777803E-2</v>
      </c>
      <c r="J51" s="36">
        <v>45061</v>
      </c>
      <c r="K51" s="126">
        <f t="shared" si="0"/>
        <v>45061</v>
      </c>
      <c r="M51" s="111" t="s">
        <v>977</v>
      </c>
      <c r="O51" s="119" t="s">
        <v>1180</v>
      </c>
    </row>
    <row r="52" spans="1:15" ht="15.75" thickBot="1" x14ac:dyDescent="0.25">
      <c r="A52" s="61" t="s">
        <v>179</v>
      </c>
      <c r="B52" s="29">
        <v>21000</v>
      </c>
      <c r="C52" s="29"/>
      <c r="D52"/>
      <c r="E52" s="107" t="s">
        <v>840</v>
      </c>
      <c r="F52" s="107" t="s">
        <v>841</v>
      </c>
      <c r="G52" s="29"/>
      <c r="I52" s="34">
        <v>3.4722222222222203E-2</v>
      </c>
      <c r="J52" s="36">
        <v>45062</v>
      </c>
      <c r="K52" s="126">
        <f t="shared" si="0"/>
        <v>45062</v>
      </c>
      <c r="M52" s="111" t="s">
        <v>978</v>
      </c>
      <c r="O52" s="119" t="s">
        <v>1181</v>
      </c>
    </row>
    <row r="53" spans="1:15" ht="15.75" thickBot="1" x14ac:dyDescent="0.25">
      <c r="A53" s="61" t="s">
        <v>790</v>
      </c>
      <c r="B53" s="29">
        <v>13100</v>
      </c>
      <c r="C53" s="29"/>
      <c r="D53"/>
      <c r="E53" s="107" t="s">
        <v>842</v>
      </c>
      <c r="F53" s="107" t="s">
        <v>515</v>
      </c>
      <c r="G53" s="29"/>
      <c r="I53" s="34">
        <v>3.54166666666667E-2</v>
      </c>
      <c r="J53" s="36">
        <v>45063</v>
      </c>
      <c r="K53" s="126">
        <f t="shared" si="0"/>
        <v>45063</v>
      </c>
      <c r="M53" s="111" t="s">
        <v>979</v>
      </c>
      <c r="O53" s="119" t="s">
        <v>1182</v>
      </c>
    </row>
    <row r="54" spans="1:15" ht="15.75" thickBot="1" x14ac:dyDescent="0.25">
      <c r="A54" s="61" t="s">
        <v>160</v>
      </c>
      <c r="B54" s="29">
        <v>19700</v>
      </c>
      <c r="C54" s="29"/>
      <c r="D54"/>
      <c r="E54" s="107" t="s">
        <v>843</v>
      </c>
      <c r="F54" s="107" t="s">
        <v>736</v>
      </c>
      <c r="G54" s="29"/>
      <c r="I54" s="34">
        <v>3.6111111111111101E-2</v>
      </c>
      <c r="J54" s="36">
        <v>45064</v>
      </c>
      <c r="K54" s="126">
        <f t="shared" si="0"/>
        <v>45064</v>
      </c>
      <c r="M54" s="111" t="s">
        <v>981</v>
      </c>
      <c r="O54" s="119" t="s">
        <v>1183</v>
      </c>
    </row>
    <row r="55" spans="1:15" ht="15.75" thickBot="1" x14ac:dyDescent="0.25">
      <c r="A55" s="61" t="s">
        <v>405</v>
      </c>
      <c r="B55" s="29">
        <v>32700</v>
      </c>
      <c r="C55" s="29"/>
      <c r="D55"/>
      <c r="E55" s="107" t="s">
        <v>844</v>
      </c>
      <c r="F55" s="107" t="s">
        <v>395</v>
      </c>
      <c r="G55" s="29"/>
      <c r="I55" s="34">
        <v>3.6805555555555598E-2</v>
      </c>
      <c r="J55" s="36">
        <v>45065</v>
      </c>
      <c r="K55" s="126">
        <f t="shared" si="0"/>
        <v>45065</v>
      </c>
      <c r="M55" s="111" t="s">
        <v>982</v>
      </c>
      <c r="O55" s="119" t="s">
        <v>1184</v>
      </c>
    </row>
    <row r="56" spans="1:15" ht="15.75" thickBot="1" x14ac:dyDescent="0.25">
      <c r="A56" s="61" t="s">
        <v>801</v>
      </c>
      <c r="B56" s="29">
        <v>14900</v>
      </c>
      <c r="C56" s="29"/>
      <c r="D56"/>
      <c r="E56" s="107" t="s">
        <v>845</v>
      </c>
      <c r="F56" s="107" t="s">
        <v>666</v>
      </c>
      <c r="G56" s="29"/>
      <c r="I56" s="34">
        <v>3.7499999999999999E-2</v>
      </c>
      <c r="J56" s="36">
        <v>45066</v>
      </c>
      <c r="K56" s="126">
        <f t="shared" si="0"/>
        <v>45066</v>
      </c>
      <c r="M56" s="111" t="s">
        <v>983</v>
      </c>
      <c r="O56" s="119" t="s">
        <v>1185</v>
      </c>
    </row>
    <row r="57" spans="1:15" ht="15.75" thickBot="1" x14ac:dyDescent="0.25">
      <c r="A57" s="61" t="s">
        <v>754</v>
      </c>
      <c r="B57" s="29">
        <v>13700</v>
      </c>
      <c r="C57" s="29"/>
      <c r="D57"/>
      <c r="E57" s="107" t="s">
        <v>439</v>
      </c>
      <c r="F57" s="107" t="s">
        <v>334</v>
      </c>
      <c r="G57" s="29"/>
      <c r="I57" s="34">
        <v>3.8194444444444399E-2</v>
      </c>
      <c r="J57" s="36">
        <v>45067</v>
      </c>
      <c r="K57" s="126">
        <f t="shared" si="0"/>
        <v>45067</v>
      </c>
      <c r="M57" s="111" t="s">
        <v>984</v>
      </c>
      <c r="O57" s="119" t="s">
        <v>1186</v>
      </c>
    </row>
    <row r="58" spans="1:15" ht="15.75" thickBot="1" x14ac:dyDescent="0.25">
      <c r="A58" s="61" t="s">
        <v>170</v>
      </c>
      <c r="B58" s="29">
        <v>19100</v>
      </c>
      <c r="C58" s="29"/>
      <c r="D58"/>
      <c r="E58" s="108" t="s">
        <v>592</v>
      </c>
      <c r="F58" s="107" t="s">
        <v>489</v>
      </c>
      <c r="G58" s="29"/>
      <c r="I58" s="34">
        <v>3.8888888888888903E-2</v>
      </c>
      <c r="J58" s="36">
        <v>45068</v>
      </c>
      <c r="K58" s="126">
        <f t="shared" si="0"/>
        <v>45068</v>
      </c>
      <c r="M58" s="111" t="s">
        <v>980</v>
      </c>
      <c r="O58" s="119" t="s">
        <v>1187</v>
      </c>
    </row>
    <row r="59" spans="1:15" ht="15.75" thickBot="1" x14ac:dyDescent="0.25">
      <c r="A59" s="61" t="s">
        <v>788</v>
      </c>
      <c r="B59" s="29">
        <v>16800</v>
      </c>
      <c r="C59" s="29"/>
      <c r="D59"/>
      <c r="E59" s="107" t="s">
        <v>846</v>
      </c>
      <c r="F59" s="107" t="s">
        <v>447</v>
      </c>
      <c r="G59" s="29"/>
      <c r="I59" s="34">
        <v>3.9583333333333297E-2</v>
      </c>
      <c r="J59" s="36">
        <v>45069</v>
      </c>
      <c r="K59" s="126">
        <f t="shared" si="0"/>
        <v>45069</v>
      </c>
      <c r="M59" s="111" t="s">
        <v>985</v>
      </c>
      <c r="O59" s="119" t="s">
        <v>1188</v>
      </c>
    </row>
    <row r="60" spans="1:15" ht="15.75" thickBot="1" x14ac:dyDescent="0.25">
      <c r="A60" s="61" t="s">
        <v>171</v>
      </c>
      <c r="B60" s="29">
        <v>18000</v>
      </c>
      <c r="C60" s="29"/>
      <c r="D60"/>
      <c r="E60" s="107" t="s">
        <v>847</v>
      </c>
      <c r="F60" s="107" t="s">
        <v>308</v>
      </c>
      <c r="G60" s="29"/>
      <c r="I60" s="34">
        <v>4.0277777777777801E-2</v>
      </c>
      <c r="J60" s="36">
        <v>45070</v>
      </c>
      <c r="K60" s="126">
        <f t="shared" si="0"/>
        <v>45070</v>
      </c>
      <c r="M60" s="111" t="s">
        <v>986</v>
      </c>
      <c r="O60" s="119" t="s">
        <v>1189</v>
      </c>
    </row>
    <row r="61" spans="1:15" ht="15.75" thickBot="1" x14ac:dyDescent="0.25">
      <c r="A61" s="61" t="s">
        <v>755</v>
      </c>
      <c r="B61" s="29">
        <v>14900</v>
      </c>
      <c r="C61" s="29"/>
      <c r="D61"/>
      <c r="E61" s="107" t="s">
        <v>454</v>
      </c>
      <c r="F61" s="107" t="s">
        <v>359</v>
      </c>
      <c r="G61" s="29"/>
      <c r="I61" s="34">
        <v>4.0972222222222202E-2</v>
      </c>
      <c r="J61" s="36">
        <v>45071</v>
      </c>
      <c r="K61" s="126">
        <f t="shared" si="0"/>
        <v>45071</v>
      </c>
      <c r="M61" s="111" t="s">
        <v>987</v>
      </c>
      <c r="O61" s="119" t="s">
        <v>1190</v>
      </c>
    </row>
    <row r="62" spans="1:15" ht="15.75" thickBot="1" x14ac:dyDescent="0.25">
      <c r="A62" s="61" t="s">
        <v>157</v>
      </c>
      <c r="B62" s="29">
        <v>17500</v>
      </c>
      <c r="C62" s="29"/>
      <c r="D62"/>
      <c r="E62" s="107" t="s">
        <v>848</v>
      </c>
      <c r="F62" s="107" t="s">
        <v>707</v>
      </c>
      <c r="G62" s="29"/>
      <c r="I62" s="34">
        <v>4.1666666666666699E-2</v>
      </c>
      <c r="J62" s="36">
        <v>45072</v>
      </c>
      <c r="K62" s="126">
        <f t="shared" si="0"/>
        <v>45072</v>
      </c>
      <c r="M62" s="111" t="s">
        <v>988</v>
      </c>
      <c r="O62" s="119" t="s">
        <v>1191</v>
      </c>
    </row>
    <row r="63" spans="1:15" ht="15.75" thickBot="1" x14ac:dyDescent="0.25">
      <c r="A63" s="61" t="s">
        <v>193</v>
      </c>
      <c r="B63" s="29">
        <v>16000</v>
      </c>
      <c r="C63" s="29"/>
      <c r="D63"/>
      <c r="E63" s="107" t="s">
        <v>444</v>
      </c>
      <c r="F63" s="107" t="s">
        <v>615</v>
      </c>
      <c r="G63" s="29"/>
      <c r="I63" s="34">
        <v>4.2361111111111099E-2</v>
      </c>
      <c r="J63" s="36">
        <v>45073</v>
      </c>
      <c r="K63" s="126">
        <f t="shared" si="0"/>
        <v>45073</v>
      </c>
      <c r="M63" s="111" t="s">
        <v>989</v>
      </c>
      <c r="O63" s="119" t="s">
        <v>1192</v>
      </c>
    </row>
    <row r="64" spans="1:15" ht="15.75" thickBot="1" x14ac:dyDescent="0.25">
      <c r="A64" s="61" t="s">
        <v>196</v>
      </c>
      <c r="B64" s="29">
        <v>13600</v>
      </c>
      <c r="C64" s="29"/>
      <c r="D64"/>
      <c r="E64" s="107" t="s">
        <v>513</v>
      </c>
      <c r="F64" s="107" t="s">
        <v>587</v>
      </c>
      <c r="G64" s="29"/>
      <c r="I64" s="34">
        <v>4.3055555555555597E-2</v>
      </c>
      <c r="J64" s="36">
        <v>45074</v>
      </c>
      <c r="K64" s="126">
        <f t="shared" si="0"/>
        <v>45074</v>
      </c>
      <c r="M64" s="111" t="s">
        <v>990</v>
      </c>
      <c r="O64" s="119" t="s">
        <v>1193</v>
      </c>
    </row>
    <row r="65" spans="1:15" ht="15.75" thickBot="1" x14ac:dyDescent="0.25">
      <c r="A65" s="61" t="s">
        <v>178</v>
      </c>
      <c r="B65" s="29">
        <v>18500</v>
      </c>
      <c r="C65" s="29"/>
      <c r="D65"/>
      <c r="E65" s="107" t="s">
        <v>703</v>
      </c>
      <c r="F65" s="107" t="s">
        <v>492</v>
      </c>
      <c r="G65" s="29"/>
      <c r="I65" s="34">
        <v>4.3749999999999997E-2</v>
      </c>
      <c r="J65" s="36">
        <v>45075</v>
      </c>
      <c r="K65" s="126">
        <f t="shared" si="0"/>
        <v>45075</v>
      </c>
      <c r="M65" s="111" t="s">
        <v>991</v>
      </c>
      <c r="O65" s="119" t="s">
        <v>1194</v>
      </c>
    </row>
    <row r="66" spans="1:15" ht="15.75" thickBot="1" x14ac:dyDescent="0.25">
      <c r="A66" s="61" t="s">
        <v>172</v>
      </c>
      <c r="B66" s="29">
        <v>15000</v>
      </c>
      <c r="C66" s="29"/>
      <c r="D66"/>
      <c r="E66" s="107" t="s">
        <v>849</v>
      </c>
      <c r="F66" s="107" t="s">
        <v>541</v>
      </c>
      <c r="G66" s="29"/>
      <c r="I66" s="34">
        <v>4.4444444444444398E-2</v>
      </c>
      <c r="J66" s="36">
        <v>45076</v>
      </c>
      <c r="K66" s="126">
        <f t="shared" si="0"/>
        <v>45076</v>
      </c>
      <c r="M66" s="111" t="s">
        <v>992</v>
      </c>
      <c r="O66" s="119" t="s">
        <v>1195</v>
      </c>
    </row>
    <row r="67" spans="1:15" ht="15.75" thickBot="1" x14ac:dyDescent="0.25">
      <c r="A67" s="61" t="s">
        <v>159</v>
      </c>
      <c r="B67" s="29">
        <v>14500</v>
      </c>
      <c r="C67" s="29"/>
      <c r="D67"/>
      <c r="E67" s="107" t="s">
        <v>850</v>
      </c>
      <c r="F67" s="107" t="s">
        <v>379</v>
      </c>
      <c r="G67" s="29"/>
      <c r="I67" s="34">
        <v>4.5138888888888902E-2</v>
      </c>
      <c r="J67" s="36">
        <v>45077</v>
      </c>
      <c r="K67" s="126">
        <f t="shared" si="0"/>
        <v>45077</v>
      </c>
      <c r="M67" s="111" t="s">
        <v>993</v>
      </c>
      <c r="O67" s="119" t="s">
        <v>1196</v>
      </c>
    </row>
    <row r="68" spans="1:15" ht="15.75" thickBot="1" x14ac:dyDescent="0.25">
      <c r="A68" s="61" t="s">
        <v>156</v>
      </c>
      <c r="B68" s="29">
        <v>14000</v>
      </c>
      <c r="C68" s="29"/>
      <c r="D68"/>
      <c r="E68" s="107" t="s">
        <v>851</v>
      </c>
      <c r="F68" s="107" t="s">
        <v>723</v>
      </c>
      <c r="G68" s="29"/>
      <c r="I68" s="34">
        <v>4.5833333333333302E-2</v>
      </c>
      <c r="J68" s="36">
        <v>45078</v>
      </c>
      <c r="K68" s="126">
        <f t="shared" ref="K68:K131" si="1">+J68</f>
        <v>45078</v>
      </c>
      <c r="M68" s="111" t="s">
        <v>994</v>
      </c>
      <c r="O68" s="119" t="s">
        <v>1197</v>
      </c>
    </row>
    <row r="69" spans="1:15" ht="15.75" thickBot="1" x14ac:dyDescent="0.25">
      <c r="A69" s="61" t="s">
        <v>162</v>
      </c>
      <c r="B69" s="29">
        <v>15000</v>
      </c>
      <c r="D69"/>
      <c r="E69" s="107" t="s">
        <v>646</v>
      </c>
      <c r="F69" s="107" t="s">
        <v>275</v>
      </c>
      <c r="I69" s="34">
        <v>4.65277777777778E-2</v>
      </c>
      <c r="J69" s="36">
        <v>45079</v>
      </c>
      <c r="K69" s="126">
        <f t="shared" si="1"/>
        <v>45079</v>
      </c>
      <c r="M69" s="111" t="s">
        <v>995</v>
      </c>
      <c r="O69" s="119" t="s">
        <v>1198</v>
      </c>
    </row>
    <row r="70" spans="1:15" ht="15.75" thickBot="1" x14ac:dyDescent="0.25">
      <c r="A70" s="108" t="s">
        <v>807</v>
      </c>
      <c r="B70" t="s">
        <v>1339</v>
      </c>
      <c r="D70"/>
      <c r="E70" s="107" t="s">
        <v>852</v>
      </c>
      <c r="F70" s="107" t="s">
        <v>631</v>
      </c>
      <c r="I70" s="34">
        <v>4.72222222222222E-2</v>
      </c>
      <c r="J70" s="36">
        <v>45080</v>
      </c>
      <c r="K70" s="126">
        <f t="shared" si="1"/>
        <v>45080</v>
      </c>
      <c r="M70" s="111" t="s">
        <v>996</v>
      </c>
      <c r="O70" s="119" t="s">
        <v>1199</v>
      </c>
    </row>
    <row r="71" spans="1:15" ht="15.75" thickBot="1" x14ac:dyDescent="0.25">
      <c r="A71" s="107" t="s">
        <v>813</v>
      </c>
      <c r="B71" t="s">
        <v>1339</v>
      </c>
      <c r="D71"/>
      <c r="E71" s="107" t="s">
        <v>687</v>
      </c>
      <c r="F71" s="107" t="s">
        <v>741</v>
      </c>
      <c r="I71" s="34">
        <v>4.7916666666666698E-2</v>
      </c>
      <c r="J71" s="36">
        <v>45081</v>
      </c>
      <c r="K71" s="126">
        <f t="shared" si="1"/>
        <v>45081</v>
      </c>
      <c r="M71" s="111" t="s">
        <v>997</v>
      </c>
      <c r="O71" s="119" t="s">
        <v>1200</v>
      </c>
    </row>
    <row r="72" spans="1:15" ht="15.75" thickBot="1" x14ac:dyDescent="0.25">
      <c r="A72" s="107" t="s">
        <v>346</v>
      </c>
      <c r="B72" t="s">
        <v>1339</v>
      </c>
      <c r="D72"/>
      <c r="E72" s="107" t="s">
        <v>499</v>
      </c>
      <c r="F72" s="107" t="s">
        <v>451</v>
      </c>
      <c r="I72" s="34">
        <v>4.8611111111111098E-2</v>
      </c>
      <c r="J72" s="36">
        <v>45082</v>
      </c>
      <c r="K72" s="126">
        <f t="shared" si="1"/>
        <v>45082</v>
      </c>
      <c r="M72" s="111" t="s">
        <v>998</v>
      </c>
      <c r="O72" s="119" t="s">
        <v>1201</v>
      </c>
    </row>
    <row r="73" spans="1:15" ht="15.75" thickBot="1" x14ac:dyDescent="0.25">
      <c r="A73" s="107" t="s">
        <v>815</v>
      </c>
      <c r="B73" t="s">
        <v>1339</v>
      </c>
      <c r="D73"/>
      <c r="E73" s="107" t="s">
        <v>314</v>
      </c>
      <c r="F73" s="107" t="s">
        <v>406</v>
      </c>
      <c r="I73" s="34">
        <v>4.9305555555555602E-2</v>
      </c>
      <c r="J73" s="36">
        <v>45083</v>
      </c>
      <c r="K73" s="126">
        <f t="shared" si="1"/>
        <v>45083</v>
      </c>
      <c r="M73" s="111" t="s">
        <v>999</v>
      </c>
      <c r="O73" s="119" t="s">
        <v>1202</v>
      </c>
    </row>
    <row r="74" spans="1:15" ht="15.75" thickBot="1" x14ac:dyDescent="0.25">
      <c r="A74" s="107" t="s">
        <v>316</v>
      </c>
      <c r="B74" t="s">
        <v>1339</v>
      </c>
      <c r="D74"/>
      <c r="E74" s="107" t="s">
        <v>853</v>
      </c>
      <c r="F74" s="107" t="s">
        <v>602</v>
      </c>
      <c r="I74" s="34">
        <v>0.05</v>
      </c>
      <c r="J74" s="36">
        <v>45084</v>
      </c>
      <c r="K74" s="126">
        <f t="shared" si="1"/>
        <v>45084</v>
      </c>
      <c r="M74" s="111" t="s">
        <v>1000</v>
      </c>
      <c r="O74" s="119" t="s">
        <v>1203</v>
      </c>
    </row>
    <row r="75" spans="1:15" ht="15.75" thickBot="1" x14ac:dyDescent="0.25">
      <c r="A75" s="107" t="s">
        <v>434</v>
      </c>
      <c r="B75" t="s">
        <v>1339</v>
      </c>
      <c r="D75"/>
      <c r="E75" s="107" t="s">
        <v>351</v>
      </c>
      <c r="F75" s="107" t="s">
        <v>354</v>
      </c>
      <c r="I75" s="34">
        <v>5.0694444444444403E-2</v>
      </c>
      <c r="J75" s="36">
        <v>45085</v>
      </c>
      <c r="K75" s="126">
        <f t="shared" si="1"/>
        <v>45085</v>
      </c>
      <c r="M75" s="111" t="s">
        <v>1001</v>
      </c>
      <c r="O75" s="119" t="s">
        <v>1204</v>
      </c>
    </row>
    <row r="76" spans="1:15" ht="15.75" thickBot="1" x14ac:dyDescent="0.25">
      <c r="A76" s="107" t="s">
        <v>608</v>
      </c>
      <c r="B76" t="s">
        <v>1339</v>
      </c>
      <c r="D76"/>
      <c r="E76" s="107" t="s">
        <v>405</v>
      </c>
      <c r="F76" s="107" t="s">
        <v>854</v>
      </c>
      <c r="I76" s="34">
        <v>5.1388888888888901E-2</v>
      </c>
      <c r="J76" s="36">
        <v>45086</v>
      </c>
      <c r="K76" s="126">
        <f t="shared" si="1"/>
        <v>45086</v>
      </c>
      <c r="M76" s="111" t="s">
        <v>1002</v>
      </c>
      <c r="O76" s="119" t="s">
        <v>1205</v>
      </c>
    </row>
    <row r="77" spans="1:15" ht="15.75" thickBot="1" x14ac:dyDescent="0.25">
      <c r="A77" s="107" t="s">
        <v>555</v>
      </c>
      <c r="B77" t="s">
        <v>1339</v>
      </c>
      <c r="D77"/>
      <c r="E77" s="107" t="s">
        <v>429</v>
      </c>
      <c r="F77" s="107" t="s">
        <v>278</v>
      </c>
      <c r="I77" s="34">
        <v>5.2083333333333301E-2</v>
      </c>
      <c r="J77" s="36">
        <v>45087</v>
      </c>
      <c r="K77" s="126">
        <f t="shared" si="1"/>
        <v>45087</v>
      </c>
      <c r="M77" s="111" t="s">
        <v>1003</v>
      </c>
      <c r="O77" s="119" t="s">
        <v>1206</v>
      </c>
    </row>
    <row r="78" spans="1:15" ht="15.75" thickBot="1" x14ac:dyDescent="0.25">
      <c r="A78" s="107" t="s">
        <v>613</v>
      </c>
      <c r="B78" t="s">
        <v>1339</v>
      </c>
      <c r="D78"/>
      <c r="E78" s="107" t="s">
        <v>376</v>
      </c>
      <c r="F78" s="107" t="s">
        <v>540</v>
      </c>
      <c r="I78" s="34">
        <v>5.2777777777777798E-2</v>
      </c>
      <c r="J78" s="36">
        <v>45088</v>
      </c>
      <c r="K78" s="126">
        <f t="shared" si="1"/>
        <v>45088</v>
      </c>
      <c r="M78" s="111" t="s">
        <v>1004</v>
      </c>
      <c r="O78" s="119" t="s">
        <v>1207</v>
      </c>
    </row>
    <row r="79" spans="1:15" ht="15.75" thickBot="1" x14ac:dyDescent="0.25">
      <c r="A79" s="107" t="s">
        <v>818</v>
      </c>
      <c r="B79" t="s">
        <v>1339</v>
      </c>
      <c r="D79"/>
      <c r="E79" s="107" t="s">
        <v>289</v>
      </c>
      <c r="F79" s="107" t="s">
        <v>657</v>
      </c>
      <c r="I79" s="34">
        <v>5.3472222222222199E-2</v>
      </c>
      <c r="J79" s="36">
        <v>45089</v>
      </c>
      <c r="K79" s="126">
        <f t="shared" si="1"/>
        <v>45089</v>
      </c>
      <c r="M79" s="111" t="s">
        <v>1005</v>
      </c>
      <c r="O79" s="119" t="s">
        <v>1208</v>
      </c>
    </row>
    <row r="80" spans="1:15" ht="15.75" thickBot="1" x14ac:dyDescent="0.25">
      <c r="A80" s="107" t="s">
        <v>820</v>
      </c>
      <c r="B80" t="s">
        <v>1339</v>
      </c>
      <c r="D80"/>
      <c r="E80" s="107" t="s">
        <v>414</v>
      </c>
      <c r="F80" s="107" t="s">
        <v>673</v>
      </c>
      <c r="I80" s="34">
        <v>5.4166666666666703E-2</v>
      </c>
      <c r="J80" s="36">
        <v>45090</v>
      </c>
      <c r="K80" s="126">
        <f t="shared" si="1"/>
        <v>45090</v>
      </c>
      <c r="M80" s="111" t="s">
        <v>1006</v>
      </c>
      <c r="O80" s="119" t="s">
        <v>1209</v>
      </c>
    </row>
    <row r="81" spans="1:15" ht="15.75" thickBot="1" x14ac:dyDescent="0.25">
      <c r="A81" s="107" t="s">
        <v>821</v>
      </c>
      <c r="B81" t="s">
        <v>1339</v>
      </c>
      <c r="D81"/>
      <c r="E81" s="107" t="s">
        <v>855</v>
      </c>
      <c r="F81" s="107" t="s">
        <v>658</v>
      </c>
      <c r="I81" s="34">
        <v>5.4861111111111097E-2</v>
      </c>
      <c r="J81" s="36">
        <v>45091</v>
      </c>
      <c r="K81" s="126">
        <f t="shared" si="1"/>
        <v>45091</v>
      </c>
      <c r="M81" s="111" t="s">
        <v>1007</v>
      </c>
      <c r="O81" s="119" t="s">
        <v>1210</v>
      </c>
    </row>
    <row r="82" spans="1:15" ht="15.75" thickBot="1" x14ac:dyDescent="0.25">
      <c r="A82" s="107" t="s">
        <v>823</v>
      </c>
      <c r="B82" t="s">
        <v>1339</v>
      </c>
      <c r="D82"/>
      <c r="E82" s="107" t="s">
        <v>340</v>
      </c>
      <c r="F82" s="107" t="s">
        <v>310</v>
      </c>
      <c r="I82" s="34">
        <v>5.5555555555555601E-2</v>
      </c>
      <c r="J82" s="36">
        <v>45092</v>
      </c>
      <c r="K82" s="126">
        <f t="shared" si="1"/>
        <v>45092</v>
      </c>
      <c r="M82" s="111" t="s">
        <v>1008</v>
      </c>
      <c r="O82" s="119" t="s">
        <v>1211</v>
      </c>
    </row>
    <row r="83" spans="1:15" ht="15.75" thickBot="1" x14ac:dyDescent="0.25">
      <c r="A83" s="107" t="s">
        <v>385</v>
      </c>
      <c r="B83" t="s">
        <v>1339</v>
      </c>
      <c r="D83"/>
      <c r="E83" s="107" t="s">
        <v>565</v>
      </c>
      <c r="F83" s="107" t="s">
        <v>856</v>
      </c>
      <c r="I83" s="34">
        <v>5.6250000000000001E-2</v>
      </c>
      <c r="J83" s="36">
        <v>45093</v>
      </c>
      <c r="K83" s="126">
        <f t="shared" si="1"/>
        <v>45093</v>
      </c>
      <c r="M83" s="113" t="s">
        <v>1009</v>
      </c>
      <c r="O83" s="119" t="s">
        <v>1212</v>
      </c>
    </row>
    <row r="84" spans="1:15" ht="15.75" thickBot="1" x14ac:dyDescent="0.25">
      <c r="A84" s="107" t="s">
        <v>291</v>
      </c>
      <c r="B84" t="s">
        <v>1339</v>
      </c>
      <c r="D84"/>
      <c r="E84" s="108" t="s">
        <v>403</v>
      </c>
      <c r="F84" s="107" t="s">
        <v>537</v>
      </c>
      <c r="I84" s="34">
        <v>5.6944444444444402E-2</v>
      </c>
      <c r="J84" s="36">
        <v>45094</v>
      </c>
      <c r="K84" s="126">
        <f t="shared" si="1"/>
        <v>45094</v>
      </c>
      <c r="M84" s="111" t="s">
        <v>1010</v>
      </c>
      <c r="O84" s="119" t="s">
        <v>1213</v>
      </c>
    </row>
    <row r="85" spans="1:15" ht="15.75" thickBot="1" x14ac:dyDescent="0.25">
      <c r="A85" s="107" t="s">
        <v>827</v>
      </c>
      <c r="B85" t="s">
        <v>1339</v>
      </c>
      <c r="D85"/>
      <c r="E85" s="107" t="s">
        <v>559</v>
      </c>
      <c r="F85" s="107" t="s">
        <v>648</v>
      </c>
      <c r="I85" s="34">
        <v>5.7638888888888899E-2</v>
      </c>
      <c r="J85" s="36">
        <v>45095</v>
      </c>
      <c r="K85" s="126">
        <f t="shared" si="1"/>
        <v>45095</v>
      </c>
      <c r="M85" s="111" t="s">
        <v>1011</v>
      </c>
      <c r="O85" s="119" t="s">
        <v>1214</v>
      </c>
    </row>
    <row r="86" spans="1:15" ht="15.75" thickBot="1" x14ac:dyDescent="0.25">
      <c r="A86" s="107" t="s">
        <v>287</v>
      </c>
      <c r="B86" t="s">
        <v>1339</v>
      </c>
      <c r="D86"/>
      <c r="E86" s="107" t="s">
        <v>412</v>
      </c>
      <c r="F86" s="107" t="s">
        <v>363</v>
      </c>
      <c r="I86" s="34">
        <v>5.83333333333333E-2</v>
      </c>
      <c r="J86" s="36">
        <v>45096</v>
      </c>
      <c r="K86" s="126">
        <f t="shared" si="1"/>
        <v>45096</v>
      </c>
      <c r="M86" s="111" t="s">
        <v>1012</v>
      </c>
      <c r="O86" s="119" t="s">
        <v>1215</v>
      </c>
    </row>
    <row r="87" spans="1:15" ht="15.75" thickBot="1" x14ac:dyDescent="0.25">
      <c r="A87" s="107" t="s">
        <v>830</v>
      </c>
      <c r="B87" t="s">
        <v>1339</v>
      </c>
      <c r="D87"/>
      <c r="E87" s="107" t="s">
        <v>726</v>
      </c>
      <c r="F87" s="107" t="s">
        <v>545</v>
      </c>
      <c r="I87" s="34">
        <v>5.9027777777777797E-2</v>
      </c>
      <c r="J87" s="36">
        <v>45097</v>
      </c>
      <c r="K87" s="126">
        <f t="shared" si="1"/>
        <v>45097</v>
      </c>
      <c r="M87" s="111" t="s">
        <v>1013</v>
      </c>
      <c r="O87" s="119" t="s">
        <v>1216</v>
      </c>
    </row>
    <row r="88" spans="1:15" ht="15.75" thickBot="1" x14ac:dyDescent="0.25">
      <c r="A88" s="107" t="s">
        <v>833</v>
      </c>
      <c r="B88" t="s">
        <v>1339</v>
      </c>
      <c r="D88"/>
      <c r="E88" s="107" t="s">
        <v>857</v>
      </c>
      <c r="F88" s="107" t="s">
        <v>440</v>
      </c>
      <c r="I88" s="34">
        <v>5.9722222222222197E-2</v>
      </c>
      <c r="J88" s="36">
        <v>45098</v>
      </c>
      <c r="K88" s="126">
        <f t="shared" si="1"/>
        <v>45098</v>
      </c>
      <c r="M88" s="111" t="s">
        <v>1014</v>
      </c>
      <c r="O88" s="119" t="s">
        <v>1217</v>
      </c>
    </row>
    <row r="89" spans="1:15" ht="15.75" thickBot="1" x14ac:dyDescent="0.25">
      <c r="A89" s="107" t="s">
        <v>834</v>
      </c>
      <c r="B89" t="s">
        <v>1339</v>
      </c>
      <c r="D89"/>
      <c r="E89" s="108" t="s">
        <v>858</v>
      </c>
      <c r="F89" s="107" t="s">
        <v>656</v>
      </c>
      <c r="I89" s="34">
        <v>6.0416666666666702E-2</v>
      </c>
      <c r="J89" s="36">
        <v>45099</v>
      </c>
      <c r="K89" s="126">
        <f t="shared" si="1"/>
        <v>45099</v>
      </c>
      <c r="M89" s="111" t="s">
        <v>1015</v>
      </c>
      <c r="O89" s="119" t="s">
        <v>1317</v>
      </c>
    </row>
    <row r="90" spans="1:15" ht="15.75" thickBot="1" x14ac:dyDescent="0.25">
      <c r="A90" s="107" t="s">
        <v>720</v>
      </c>
      <c r="B90" t="s">
        <v>1339</v>
      </c>
      <c r="D90"/>
      <c r="E90" s="107" t="s">
        <v>859</v>
      </c>
      <c r="F90" s="107" t="s">
        <v>366</v>
      </c>
      <c r="I90" s="34">
        <v>6.1111111111111102E-2</v>
      </c>
      <c r="J90" s="36">
        <v>45100</v>
      </c>
      <c r="K90" s="126">
        <f t="shared" si="1"/>
        <v>45100</v>
      </c>
      <c r="M90" s="111" t="s">
        <v>1016</v>
      </c>
      <c r="O90" s="119" t="s">
        <v>1318</v>
      </c>
    </row>
    <row r="91" spans="1:15" ht="15.75" thickBot="1" x14ac:dyDescent="0.25">
      <c r="A91" s="107" t="s">
        <v>678</v>
      </c>
      <c r="B91" t="s">
        <v>1339</v>
      </c>
      <c r="D91"/>
      <c r="E91" s="107" t="s">
        <v>623</v>
      </c>
      <c r="F91" s="107" t="s">
        <v>672</v>
      </c>
      <c r="I91" s="34">
        <v>6.18055555555556E-2</v>
      </c>
      <c r="J91" s="36">
        <v>45101</v>
      </c>
      <c r="K91" s="126">
        <f t="shared" si="1"/>
        <v>45101</v>
      </c>
      <c r="M91" s="111" t="s">
        <v>1017</v>
      </c>
      <c r="O91" s="119" t="s">
        <v>1319</v>
      </c>
    </row>
    <row r="92" spans="1:15" ht="15.75" thickBot="1" x14ac:dyDescent="0.25">
      <c r="A92" s="107" t="s">
        <v>838</v>
      </c>
      <c r="B92" t="s">
        <v>1339</v>
      </c>
      <c r="D92"/>
      <c r="E92" s="107" t="s">
        <v>860</v>
      </c>
      <c r="F92" s="107" t="s">
        <v>324</v>
      </c>
      <c r="I92" s="34">
        <v>6.25E-2</v>
      </c>
      <c r="J92" s="36">
        <v>45102</v>
      </c>
      <c r="K92" s="126">
        <f t="shared" si="1"/>
        <v>45102</v>
      </c>
      <c r="M92" s="111" t="s">
        <v>1018</v>
      </c>
      <c r="O92" s="119" t="s">
        <v>1320</v>
      </c>
    </row>
    <row r="93" spans="1:15" ht="15.75" thickBot="1" x14ac:dyDescent="0.25">
      <c r="A93" s="107" t="s">
        <v>739</v>
      </c>
      <c r="B93" t="s">
        <v>1339</v>
      </c>
      <c r="D93"/>
      <c r="E93" s="107" t="s">
        <v>861</v>
      </c>
      <c r="F93" s="107" t="s">
        <v>621</v>
      </c>
      <c r="I93" s="34">
        <v>6.31944444444444E-2</v>
      </c>
      <c r="J93" s="36">
        <v>45103</v>
      </c>
      <c r="K93" s="126">
        <f t="shared" si="1"/>
        <v>45103</v>
      </c>
      <c r="M93" s="111" t="s">
        <v>1019</v>
      </c>
      <c r="O93" s="119" t="s">
        <v>1321</v>
      </c>
    </row>
    <row r="94" spans="1:15" ht="15.75" thickBot="1" x14ac:dyDescent="0.25">
      <c r="A94" s="107" t="s">
        <v>840</v>
      </c>
      <c r="B94" t="s">
        <v>1339</v>
      </c>
      <c r="D94"/>
      <c r="E94" s="107" t="s">
        <v>863</v>
      </c>
      <c r="F94" s="107" t="s">
        <v>862</v>
      </c>
      <c r="I94" s="34">
        <v>6.3888888888888898E-2</v>
      </c>
      <c r="J94" s="36">
        <v>45104</v>
      </c>
      <c r="K94" s="126">
        <f t="shared" si="1"/>
        <v>45104</v>
      </c>
      <c r="M94" s="111" t="s">
        <v>1020</v>
      </c>
      <c r="O94" s="119" t="s">
        <v>1322</v>
      </c>
    </row>
    <row r="95" spans="1:15" ht="15.75" thickBot="1" x14ac:dyDescent="0.25">
      <c r="A95" s="107" t="s">
        <v>842</v>
      </c>
      <c r="B95" t="s">
        <v>1339</v>
      </c>
      <c r="D95"/>
      <c r="E95" s="108" t="s">
        <v>483</v>
      </c>
      <c r="F95" s="107" t="s">
        <v>348</v>
      </c>
      <c r="I95" s="34">
        <v>6.4583333333333298E-2</v>
      </c>
      <c r="J95" s="36">
        <v>45105</v>
      </c>
      <c r="K95" s="126">
        <f t="shared" si="1"/>
        <v>45105</v>
      </c>
      <c r="M95" s="111" t="s">
        <v>1021</v>
      </c>
      <c r="O95" s="119" t="s">
        <v>1323</v>
      </c>
    </row>
    <row r="96" spans="1:15" ht="15.75" thickBot="1" x14ac:dyDescent="0.25">
      <c r="A96" s="107" t="s">
        <v>843</v>
      </c>
      <c r="B96" t="s">
        <v>1339</v>
      </c>
      <c r="D96"/>
      <c r="E96" s="107" t="s">
        <v>864</v>
      </c>
      <c r="F96" s="108" t="s">
        <v>383</v>
      </c>
      <c r="I96" s="34">
        <v>6.5277777777777796E-2</v>
      </c>
      <c r="J96" s="36">
        <v>45106</v>
      </c>
      <c r="K96" s="126">
        <f t="shared" si="1"/>
        <v>45106</v>
      </c>
      <c r="M96" s="111" t="s">
        <v>1022</v>
      </c>
      <c r="O96" s="119" t="s">
        <v>1324</v>
      </c>
    </row>
    <row r="97" spans="1:15" ht="15.75" thickBot="1" x14ac:dyDescent="0.25">
      <c r="A97" s="107" t="s">
        <v>844</v>
      </c>
      <c r="B97" t="s">
        <v>1339</v>
      </c>
      <c r="D97"/>
      <c r="E97" s="107" t="s">
        <v>865</v>
      </c>
      <c r="F97" s="107" t="s">
        <v>507</v>
      </c>
      <c r="I97" s="34">
        <v>6.5972222222222196E-2</v>
      </c>
      <c r="J97" s="36">
        <v>45107</v>
      </c>
      <c r="K97" s="126">
        <f t="shared" si="1"/>
        <v>45107</v>
      </c>
      <c r="M97" s="111" t="s">
        <v>1023</v>
      </c>
      <c r="O97" s="119" t="s">
        <v>1325</v>
      </c>
    </row>
    <row r="98" spans="1:15" ht="15.75" thickBot="1" x14ac:dyDescent="0.25">
      <c r="A98" s="107" t="s">
        <v>845</v>
      </c>
      <c r="B98" t="s">
        <v>1339</v>
      </c>
      <c r="D98"/>
      <c r="E98" s="107" t="s">
        <v>866</v>
      </c>
      <c r="F98" s="107" t="s">
        <v>705</v>
      </c>
      <c r="I98" s="34">
        <v>6.6666666666666693E-2</v>
      </c>
      <c r="J98" s="36">
        <v>45108</v>
      </c>
      <c r="K98" s="126">
        <f t="shared" si="1"/>
        <v>45108</v>
      </c>
      <c r="M98" s="111" t="s">
        <v>1024</v>
      </c>
    </row>
    <row r="99" spans="1:15" ht="15.75" thickBot="1" x14ac:dyDescent="0.25">
      <c r="A99" s="107" t="s">
        <v>439</v>
      </c>
      <c r="B99" t="s">
        <v>1339</v>
      </c>
      <c r="D99"/>
      <c r="E99" s="107" t="s">
        <v>162</v>
      </c>
      <c r="F99" s="107" t="s">
        <v>867</v>
      </c>
      <c r="I99" s="34">
        <v>6.7361111111111094E-2</v>
      </c>
      <c r="J99" s="36">
        <v>45109</v>
      </c>
      <c r="K99" s="126">
        <f t="shared" si="1"/>
        <v>45109</v>
      </c>
      <c r="M99" s="111" t="s">
        <v>1025</v>
      </c>
    </row>
    <row r="100" spans="1:15" ht="15.75" thickBot="1" x14ac:dyDescent="0.25">
      <c r="A100" s="107" t="s">
        <v>847</v>
      </c>
      <c r="B100" t="s">
        <v>1339</v>
      </c>
      <c r="D100"/>
      <c r="E100"/>
      <c r="F100" s="107" t="s">
        <v>543</v>
      </c>
      <c r="I100" s="34">
        <v>6.8055555555555605E-2</v>
      </c>
      <c r="J100" s="36">
        <v>45110</v>
      </c>
      <c r="K100" s="126">
        <f t="shared" si="1"/>
        <v>45110</v>
      </c>
      <c r="M100" s="111" t="s">
        <v>1026</v>
      </c>
    </row>
    <row r="101" spans="1:15" ht="15.75" thickBot="1" x14ac:dyDescent="0.25">
      <c r="A101" s="107" t="s">
        <v>444</v>
      </c>
      <c r="B101" t="s">
        <v>1339</v>
      </c>
      <c r="D101"/>
      <c r="E101"/>
      <c r="F101" s="107" t="s">
        <v>496</v>
      </c>
      <c r="I101" s="34">
        <v>6.8750000000000006E-2</v>
      </c>
      <c r="J101" s="36">
        <v>45111</v>
      </c>
      <c r="K101" s="126">
        <f t="shared" si="1"/>
        <v>45111</v>
      </c>
      <c r="M101" s="111" t="s">
        <v>1027</v>
      </c>
    </row>
    <row r="102" spans="1:15" ht="15.75" thickBot="1" x14ac:dyDescent="0.25">
      <c r="A102" s="107" t="s">
        <v>513</v>
      </c>
      <c r="B102" t="s">
        <v>1339</v>
      </c>
      <c r="D102"/>
      <c r="E102"/>
      <c r="F102" s="107" t="s">
        <v>457</v>
      </c>
      <c r="I102" s="34">
        <v>6.9444444444444406E-2</v>
      </c>
      <c r="J102" s="36">
        <v>45112</v>
      </c>
      <c r="K102" s="126">
        <f t="shared" si="1"/>
        <v>45112</v>
      </c>
      <c r="M102" s="111" t="s">
        <v>1028</v>
      </c>
    </row>
    <row r="103" spans="1:15" ht="15.75" thickBot="1" x14ac:dyDescent="0.25">
      <c r="A103" s="107" t="s">
        <v>850</v>
      </c>
      <c r="B103" t="s">
        <v>1339</v>
      </c>
      <c r="D103"/>
      <c r="E103"/>
      <c r="F103" s="107" t="s">
        <v>603</v>
      </c>
      <c r="I103" s="34">
        <v>7.0138888888888903E-2</v>
      </c>
      <c r="J103" s="36">
        <v>45113</v>
      </c>
      <c r="K103" s="126">
        <f t="shared" si="1"/>
        <v>45113</v>
      </c>
      <c r="M103" s="111" t="s">
        <v>1029</v>
      </c>
    </row>
    <row r="104" spans="1:15" ht="15.75" thickBot="1" x14ac:dyDescent="0.25">
      <c r="A104" s="107" t="s">
        <v>851</v>
      </c>
      <c r="B104" t="s">
        <v>1339</v>
      </c>
      <c r="D104"/>
      <c r="E104"/>
      <c r="F104" s="107" t="s">
        <v>868</v>
      </c>
      <c r="I104" s="34">
        <v>7.0833333333333304E-2</v>
      </c>
      <c r="J104" s="36">
        <v>45114</v>
      </c>
      <c r="K104" s="126">
        <f t="shared" si="1"/>
        <v>45114</v>
      </c>
      <c r="M104" s="111" t="s">
        <v>1030</v>
      </c>
    </row>
    <row r="105" spans="1:15" ht="15.75" thickBot="1" x14ac:dyDescent="0.25">
      <c r="A105" s="107" t="s">
        <v>852</v>
      </c>
      <c r="B105" t="s">
        <v>1339</v>
      </c>
      <c r="D105"/>
      <c r="E105"/>
      <c r="F105" s="107" t="s">
        <v>583</v>
      </c>
      <c r="I105" s="34">
        <v>7.1527777777777801E-2</v>
      </c>
      <c r="J105" s="36">
        <v>45115</v>
      </c>
      <c r="K105" s="126">
        <f t="shared" si="1"/>
        <v>45115</v>
      </c>
      <c r="M105" s="111" t="s">
        <v>1031</v>
      </c>
    </row>
    <row r="106" spans="1:15" ht="15.75" thickBot="1" x14ac:dyDescent="0.25">
      <c r="A106" s="107" t="s">
        <v>499</v>
      </c>
      <c r="B106" t="s">
        <v>1339</v>
      </c>
      <c r="D106"/>
      <c r="E106"/>
      <c r="F106" s="107" t="s">
        <v>385</v>
      </c>
      <c r="I106" s="34">
        <v>7.2222222222222202E-2</v>
      </c>
      <c r="J106" s="36">
        <v>45116</v>
      </c>
      <c r="K106" s="126">
        <f t="shared" si="1"/>
        <v>45116</v>
      </c>
      <c r="M106" s="111" t="s">
        <v>1032</v>
      </c>
    </row>
    <row r="107" spans="1:15" ht="15.75" thickBot="1" x14ac:dyDescent="0.25">
      <c r="A107" s="107" t="s">
        <v>429</v>
      </c>
      <c r="B107" t="s">
        <v>1339</v>
      </c>
      <c r="D107"/>
      <c r="E107"/>
      <c r="F107" s="107" t="s">
        <v>590</v>
      </c>
      <c r="I107" s="34">
        <v>7.2916666666666699E-2</v>
      </c>
      <c r="J107" s="36">
        <v>45117</v>
      </c>
      <c r="K107" s="126">
        <f t="shared" si="1"/>
        <v>45117</v>
      </c>
      <c r="M107" s="111" t="s">
        <v>1033</v>
      </c>
    </row>
    <row r="108" spans="1:15" ht="15.75" thickBot="1" x14ac:dyDescent="0.25">
      <c r="A108" s="107" t="s">
        <v>376</v>
      </c>
      <c r="B108" t="s">
        <v>1339</v>
      </c>
      <c r="D108"/>
      <c r="E108"/>
      <c r="F108" s="107" t="s">
        <v>470</v>
      </c>
      <c r="I108" s="34">
        <v>7.3611111111111099E-2</v>
      </c>
      <c r="J108" s="36">
        <v>45118</v>
      </c>
      <c r="K108" s="126">
        <f t="shared" si="1"/>
        <v>45118</v>
      </c>
      <c r="M108" s="111" t="s">
        <v>1034</v>
      </c>
    </row>
    <row r="109" spans="1:15" ht="15.75" thickBot="1" x14ac:dyDescent="0.25">
      <c r="A109" s="107" t="s">
        <v>289</v>
      </c>
      <c r="B109" t="s">
        <v>1339</v>
      </c>
      <c r="D109"/>
      <c r="E109"/>
      <c r="F109" s="107" t="s">
        <v>869</v>
      </c>
      <c r="I109" s="34">
        <v>7.4305555555555597E-2</v>
      </c>
      <c r="J109" s="36">
        <v>45119</v>
      </c>
      <c r="K109" s="126">
        <f t="shared" si="1"/>
        <v>45119</v>
      </c>
      <c r="M109" s="111" t="s">
        <v>1035</v>
      </c>
    </row>
    <row r="110" spans="1:15" ht="15.75" thickBot="1" x14ac:dyDescent="0.25">
      <c r="A110" s="107" t="s">
        <v>855</v>
      </c>
      <c r="B110" t="s">
        <v>1339</v>
      </c>
      <c r="D110"/>
      <c r="E110"/>
      <c r="F110" s="107" t="s">
        <v>299</v>
      </c>
      <c r="I110" s="34">
        <v>7.4999999999999997E-2</v>
      </c>
      <c r="J110" s="36">
        <v>45120</v>
      </c>
      <c r="K110" s="126">
        <f t="shared" si="1"/>
        <v>45120</v>
      </c>
      <c r="M110" s="111" t="s">
        <v>1036</v>
      </c>
    </row>
    <row r="111" spans="1:15" ht="15.75" thickBot="1" x14ac:dyDescent="0.25">
      <c r="A111" s="107" t="s">
        <v>340</v>
      </c>
      <c r="B111" t="s">
        <v>1339</v>
      </c>
      <c r="D111"/>
      <c r="E111"/>
      <c r="F111" s="107" t="s">
        <v>391</v>
      </c>
      <c r="I111" s="34">
        <v>7.5694444444444495E-2</v>
      </c>
      <c r="J111" s="36">
        <v>45121</v>
      </c>
      <c r="K111" s="126">
        <f t="shared" si="1"/>
        <v>45121</v>
      </c>
      <c r="M111" s="111" t="s">
        <v>1037</v>
      </c>
    </row>
    <row r="112" spans="1:15" ht="15.75" thickBot="1" x14ac:dyDescent="0.25">
      <c r="A112" s="107" t="s">
        <v>565</v>
      </c>
      <c r="B112" t="s">
        <v>1339</v>
      </c>
      <c r="D112"/>
      <c r="E112"/>
      <c r="F112" s="107" t="s">
        <v>870</v>
      </c>
      <c r="I112" s="34">
        <v>7.6388888888888895E-2</v>
      </c>
      <c r="J112" s="36">
        <v>45122</v>
      </c>
      <c r="K112" s="126">
        <f t="shared" si="1"/>
        <v>45122</v>
      </c>
      <c r="M112" s="111" t="s">
        <v>1038</v>
      </c>
    </row>
    <row r="113" spans="1:13" ht="15.75" thickBot="1" x14ac:dyDescent="0.25">
      <c r="A113" s="107" t="s">
        <v>559</v>
      </c>
      <c r="B113" t="s">
        <v>1339</v>
      </c>
      <c r="D113"/>
      <c r="E113"/>
      <c r="F113" s="107" t="s">
        <v>871</v>
      </c>
      <c r="I113" s="34">
        <v>7.7083333333333295E-2</v>
      </c>
      <c r="J113" s="36">
        <v>45123</v>
      </c>
      <c r="K113" s="126">
        <f t="shared" si="1"/>
        <v>45123</v>
      </c>
      <c r="M113" s="111" t="s">
        <v>1039</v>
      </c>
    </row>
    <row r="114" spans="1:13" ht="15.75" thickBot="1" x14ac:dyDescent="0.25">
      <c r="A114" s="107" t="s">
        <v>412</v>
      </c>
      <c r="B114" t="s">
        <v>1339</v>
      </c>
      <c r="D114"/>
      <c r="E114"/>
      <c r="F114" s="107" t="s">
        <v>486</v>
      </c>
      <c r="I114" s="34">
        <v>7.7777777777777807E-2</v>
      </c>
      <c r="J114" s="36">
        <v>45124</v>
      </c>
      <c r="K114" s="126">
        <f t="shared" si="1"/>
        <v>45124</v>
      </c>
      <c r="M114" s="111" t="s">
        <v>1040</v>
      </c>
    </row>
    <row r="115" spans="1:13" ht="15.75" thickBot="1" x14ac:dyDescent="0.25">
      <c r="A115" s="107" t="s">
        <v>857</v>
      </c>
      <c r="B115" t="s">
        <v>1339</v>
      </c>
      <c r="D115"/>
      <c r="E115"/>
      <c r="F115" s="107" t="s">
        <v>309</v>
      </c>
      <c r="I115" s="34">
        <v>7.8472222222222193E-2</v>
      </c>
      <c r="J115" s="36">
        <v>45125</v>
      </c>
      <c r="K115" s="126">
        <f t="shared" si="1"/>
        <v>45125</v>
      </c>
      <c r="M115" s="111" t="s">
        <v>1041</v>
      </c>
    </row>
    <row r="116" spans="1:13" ht="15.75" thickBot="1" x14ac:dyDescent="0.25">
      <c r="A116" s="107" t="s">
        <v>859</v>
      </c>
      <c r="B116" t="s">
        <v>1339</v>
      </c>
      <c r="D116"/>
      <c r="E116"/>
      <c r="F116" s="107" t="s">
        <v>291</v>
      </c>
      <c r="I116" s="34">
        <v>7.9166666666666705E-2</v>
      </c>
      <c r="J116" s="36">
        <v>45126</v>
      </c>
      <c r="K116" s="126">
        <f t="shared" si="1"/>
        <v>45126</v>
      </c>
      <c r="M116" s="111" t="s">
        <v>1042</v>
      </c>
    </row>
    <row r="117" spans="1:13" ht="15.75" thickBot="1" x14ac:dyDescent="0.25">
      <c r="A117" s="107" t="s">
        <v>863</v>
      </c>
      <c r="B117" t="s">
        <v>1339</v>
      </c>
      <c r="D117"/>
      <c r="E117"/>
      <c r="F117" s="107" t="s">
        <v>430</v>
      </c>
      <c r="I117" s="34">
        <v>7.9861111111111105E-2</v>
      </c>
      <c r="J117" s="36">
        <v>45127</v>
      </c>
      <c r="K117" s="126">
        <f t="shared" si="1"/>
        <v>45127</v>
      </c>
      <c r="M117" s="111" t="s">
        <v>1043</v>
      </c>
    </row>
    <row r="118" spans="1:13" ht="15.75" thickBot="1" x14ac:dyDescent="0.25">
      <c r="A118" s="107" t="s">
        <v>866</v>
      </c>
      <c r="B118" t="s">
        <v>1339</v>
      </c>
      <c r="D118"/>
      <c r="E118"/>
      <c r="F118" s="107" t="s">
        <v>604</v>
      </c>
      <c r="I118" s="34">
        <v>8.0555555555555602E-2</v>
      </c>
      <c r="J118" s="36">
        <v>45128</v>
      </c>
      <c r="K118" s="126">
        <f t="shared" si="1"/>
        <v>45128</v>
      </c>
      <c r="M118" s="111" t="s">
        <v>1049</v>
      </c>
    </row>
    <row r="119" spans="1:13" ht="15.75" thickBot="1" x14ac:dyDescent="0.25">
      <c r="D119"/>
      <c r="E119"/>
      <c r="F119" s="107" t="s">
        <v>487</v>
      </c>
      <c r="I119" s="34">
        <v>8.1250000000000003E-2</v>
      </c>
      <c r="J119" s="36">
        <v>45129</v>
      </c>
      <c r="K119" s="126">
        <f t="shared" si="1"/>
        <v>45129</v>
      </c>
      <c r="M119" s="111" t="s">
        <v>1044</v>
      </c>
    </row>
    <row r="120" spans="1:13" ht="15.75" thickBot="1" x14ac:dyDescent="0.25">
      <c r="D120"/>
      <c r="E120"/>
      <c r="F120" s="107" t="s">
        <v>746</v>
      </c>
      <c r="I120" s="34">
        <v>8.1944444444444403E-2</v>
      </c>
      <c r="J120" s="36">
        <v>45130</v>
      </c>
      <c r="K120" s="126">
        <f t="shared" si="1"/>
        <v>45130</v>
      </c>
      <c r="M120" s="111" t="s">
        <v>1045</v>
      </c>
    </row>
    <row r="121" spans="1:13" ht="15.75" thickBot="1" x14ac:dyDescent="0.25">
      <c r="D121"/>
      <c r="E121"/>
      <c r="F121" s="107" t="s">
        <v>872</v>
      </c>
      <c r="I121" s="34">
        <v>8.2638888888888901E-2</v>
      </c>
      <c r="J121" s="36">
        <v>45131</v>
      </c>
      <c r="K121" s="126">
        <f t="shared" si="1"/>
        <v>45131</v>
      </c>
      <c r="M121" s="111" t="s">
        <v>1046</v>
      </c>
    </row>
    <row r="122" spans="1:13" ht="15.75" thickBot="1" x14ac:dyDescent="0.25">
      <c r="D122"/>
      <c r="E122"/>
      <c r="F122" s="107" t="s">
        <v>509</v>
      </c>
      <c r="I122" s="34">
        <v>8.3333333333333301E-2</v>
      </c>
      <c r="J122" s="36">
        <v>45132</v>
      </c>
      <c r="K122" s="126">
        <f t="shared" si="1"/>
        <v>45132</v>
      </c>
      <c r="M122" s="111" t="s">
        <v>1047</v>
      </c>
    </row>
    <row r="123" spans="1:13" ht="15.75" thickBot="1" x14ac:dyDescent="0.25">
      <c r="D123"/>
      <c r="E123"/>
      <c r="F123" s="107" t="s">
        <v>352</v>
      </c>
      <c r="I123" s="34">
        <v>8.4027777777777798E-2</v>
      </c>
      <c r="J123" s="36">
        <v>45133</v>
      </c>
      <c r="K123" s="126">
        <f t="shared" si="1"/>
        <v>45133</v>
      </c>
      <c r="M123" s="111" t="s">
        <v>1048</v>
      </c>
    </row>
    <row r="124" spans="1:13" ht="15.75" thickBot="1" x14ac:dyDescent="0.25">
      <c r="D124"/>
      <c r="E124"/>
      <c r="F124" s="108" t="s">
        <v>493</v>
      </c>
      <c r="I124" s="34">
        <v>8.4722222222222199E-2</v>
      </c>
      <c r="J124" s="36">
        <v>45134</v>
      </c>
      <c r="K124" s="126">
        <f t="shared" si="1"/>
        <v>45134</v>
      </c>
      <c r="M124" s="111" t="s">
        <v>1050</v>
      </c>
    </row>
    <row r="125" spans="1:13" ht="15.75" thickBot="1" x14ac:dyDescent="0.25">
      <c r="D125"/>
      <c r="E125"/>
      <c r="F125" s="107" t="s">
        <v>730</v>
      </c>
      <c r="I125" s="34">
        <v>8.5416666666666696E-2</v>
      </c>
      <c r="J125" s="36">
        <v>45135</v>
      </c>
      <c r="K125" s="126">
        <f t="shared" si="1"/>
        <v>45135</v>
      </c>
      <c r="M125" s="111" t="s">
        <v>1051</v>
      </c>
    </row>
    <row r="126" spans="1:13" ht="15.75" thickBot="1" x14ac:dyDescent="0.25">
      <c r="D126"/>
      <c r="E126"/>
      <c r="F126" s="108" t="s">
        <v>390</v>
      </c>
      <c r="I126" s="34">
        <v>8.6111111111111097E-2</v>
      </c>
      <c r="J126" s="36">
        <v>45136</v>
      </c>
      <c r="K126" s="126">
        <f t="shared" si="1"/>
        <v>45136</v>
      </c>
      <c r="M126" s="111" t="s">
        <v>1052</v>
      </c>
    </row>
    <row r="127" spans="1:13" ht="15.75" thickBot="1" x14ac:dyDescent="0.25">
      <c r="D127"/>
      <c r="E127"/>
      <c r="F127" s="107" t="s">
        <v>455</v>
      </c>
      <c r="I127" s="34">
        <v>8.6805555555555594E-2</v>
      </c>
      <c r="J127" s="36">
        <v>45137</v>
      </c>
      <c r="K127" s="126">
        <f t="shared" si="1"/>
        <v>45137</v>
      </c>
      <c r="M127" s="111" t="s">
        <v>1053</v>
      </c>
    </row>
    <row r="128" spans="1:13" ht="15.75" thickBot="1" x14ac:dyDescent="0.25">
      <c r="D128"/>
      <c r="E128"/>
      <c r="F128" s="107" t="s">
        <v>660</v>
      </c>
      <c r="I128" s="34">
        <v>8.7499999999999994E-2</v>
      </c>
      <c r="J128" s="36">
        <v>45138</v>
      </c>
      <c r="K128" s="126">
        <f t="shared" si="1"/>
        <v>45138</v>
      </c>
      <c r="M128" s="111" t="s">
        <v>1054</v>
      </c>
    </row>
    <row r="129" spans="4:13" ht="15.75" thickBot="1" x14ac:dyDescent="0.25">
      <c r="D129"/>
      <c r="E129"/>
      <c r="F129" s="107" t="s">
        <v>441</v>
      </c>
      <c r="I129" s="34">
        <v>8.8194444444444506E-2</v>
      </c>
      <c r="J129" s="36">
        <v>45139</v>
      </c>
      <c r="K129" s="126">
        <f t="shared" si="1"/>
        <v>45139</v>
      </c>
      <c r="M129" s="111" t="s">
        <v>1055</v>
      </c>
    </row>
    <row r="130" spans="4:13" ht="15.75" thickBot="1" x14ac:dyDescent="0.25">
      <c r="D130"/>
      <c r="E130"/>
      <c r="F130" s="107" t="s">
        <v>547</v>
      </c>
      <c r="I130" s="34">
        <v>8.8888888888888906E-2</v>
      </c>
      <c r="J130" s="36">
        <v>45140</v>
      </c>
      <c r="K130" s="126">
        <f t="shared" si="1"/>
        <v>45140</v>
      </c>
      <c r="M130" s="111" t="s">
        <v>1056</v>
      </c>
    </row>
    <row r="131" spans="4:13" ht="15.75" thickBot="1" x14ac:dyDescent="0.25">
      <c r="D131"/>
      <c r="E131"/>
      <c r="F131" s="107" t="s">
        <v>287</v>
      </c>
      <c r="I131" s="34">
        <v>8.9583333333333307E-2</v>
      </c>
      <c r="J131" s="36">
        <v>45141</v>
      </c>
      <c r="K131" s="126">
        <f t="shared" si="1"/>
        <v>45141</v>
      </c>
      <c r="M131" s="111" t="s">
        <v>1057</v>
      </c>
    </row>
    <row r="132" spans="4:13" ht="15.75" thickBot="1" x14ac:dyDescent="0.25">
      <c r="D132"/>
      <c r="E132"/>
      <c r="F132" s="107" t="s">
        <v>437</v>
      </c>
      <c r="I132" s="34">
        <v>9.0277777777777804E-2</v>
      </c>
      <c r="J132" s="36">
        <v>45142</v>
      </c>
      <c r="K132" s="126">
        <f t="shared" ref="K132:K195" si="2">+J132</f>
        <v>45142</v>
      </c>
      <c r="M132" s="111" t="s">
        <v>1058</v>
      </c>
    </row>
    <row r="133" spans="4:13" ht="15.75" thickBot="1" x14ac:dyDescent="0.25">
      <c r="D133"/>
      <c r="E133"/>
      <c r="F133" s="107" t="s">
        <v>663</v>
      </c>
      <c r="I133" s="34">
        <v>9.0972222222222204E-2</v>
      </c>
      <c r="J133" s="36">
        <v>45143</v>
      </c>
      <c r="K133" s="126">
        <f t="shared" si="2"/>
        <v>45143</v>
      </c>
      <c r="M133" s="111" t="s">
        <v>1060</v>
      </c>
    </row>
    <row r="134" spans="4:13" ht="15.75" thickBot="1" x14ac:dyDescent="0.25">
      <c r="D134"/>
      <c r="E134"/>
      <c r="F134" s="107" t="s">
        <v>873</v>
      </c>
      <c r="I134" s="34">
        <v>9.1666666666666702E-2</v>
      </c>
      <c r="J134" s="36">
        <v>45144</v>
      </c>
      <c r="K134" s="126">
        <f t="shared" si="2"/>
        <v>45144</v>
      </c>
      <c r="M134" s="111" t="s">
        <v>1061</v>
      </c>
    </row>
    <row r="135" spans="4:13" ht="15.75" thickBot="1" x14ac:dyDescent="0.25">
      <c r="D135"/>
      <c r="E135"/>
      <c r="F135" s="107" t="s">
        <v>448</v>
      </c>
      <c r="I135" s="34">
        <v>9.2361111111111102E-2</v>
      </c>
      <c r="J135" s="36">
        <v>45145</v>
      </c>
      <c r="K135" s="126">
        <f t="shared" si="2"/>
        <v>45145</v>
      </c>
      <c r="M135" s="111" t="s">
        <v>1062</v>
      </c>
    </row>
    <row r="136" spans="4:13" ht="15.75" thickBot="1" x14ac:dyDescent="0.25">
      <c r="D136"/>
      <c r="E136"/>
      <c r="F136" s="107" t="s">
        <v>167</v>
      </c>
      <c r="I136" s="34">
        <v>9.30555555555556E-2</v>
      </c>
      <c r="J136" s="36">
        <v>45146</v>
      </c>
      <c r="K136" s="126">
        <f t="shared" si="2"/>
        <v>45146</v>
      </c>
      <c r="M136" s="111" t="s">
        <v>1063</v>
      </c>
    </row>
    <row r="137" spans="4:13" ht="15.75" thickBot="1" x14ac:dyDescent="0.25">
      <c r="D137"/>
      <c r="E137"/>
      <c r="F137" s="107" t="s">
        <v>461</v>
      </c>
      <c r="I137" s="34">
        <v>9.375E-2</v>
      </c>
      <c r="J137" s="36">
        <v>45147</v>
      </c>
      <c r="K137" s="126">
        <f t="shared" si="2"/>
        <v>45147</v>
      </c>
      <c r="M137" s="111" t="s">
        <v>1064</v>
      </c>
    </row>
    <row r="138" spans="4:13" ht="15.75" thickBot="1" x14ac:dyDescent="0.25">
      <c r="D138"/>
      <c r="E138"/>
      <c r="F138" s="107" t="s">
        <v>728</v>
      </c>
      <c r="I138" s="34">
        <v>9.44444444444444E-2</v>
      </c>
      <c r="J138" s="36">
        <v>45148</v>
      </c>
      <c r="K138" s="126">
        <f t="shared" si="2"/>
        <v>45148</v>
      </c>
      <c r="M138" s="111" t="s">
        <v>1066</v>
      </c>
    </row>
    <row r="139" spans="4:13" ht="15.75" thickBot="1" x14ac:dyDescent="0.25">
      <c r="D139"/>
      <c r="E139"/>
      <c r="F139" s="107" t="s">
        <v>295</v>
      </c>
      <c r="I139" s="34">
        <v>9.5138888888888898E-2</v>
      </c>
      <c r="J139" s="36">
        <v>45149</v>
      </c>
      <c r="K139" s="126">
        <f t="shared" si="2"/>
        <v>45149</v>
      </c>
      <c r="M139" s="111" t="s">
        <v>1067</v>
      </c>
    </row>
    <row r="140" spans="4:13" ht="15.75" thickBot="1" x14ac:dyDescent="0.25">
      <c r="D140"/>
      <c r="E140"/>
      <c r="F140" s="107" t="s">
        <v>411</v>
      </c>
      <c r="I140" s="34">
        <v>9.5833333333333298E-2</v>
      </c>
      <c r="J140" s="36">
        <v>45150</v>
      </c>
      <c r="K140" s="126">
        <f t="shared" si="2"/>
        <v>45150</v>
      </c>
      <c r="M140" s="111" t="s">
        <v>1068</v>
      </c>
    </row>
    <row r="141" spans="4:13" ht="15.75" thickBot="1" x14ac:dyDescent="0.25">
      <c r="D141"/>
      <c r="E141"/>
      <c r="F141" s="107" t="s">
        <v>729</v>
      </c>
      <c r="I141" s="34">
        <v>9.6527777777777796E-2</v>
      </c>
      <c r="J141" s="36">
        <v>45151</v>
      </c>
      <c r="K141" s="126">
        <f t="shared" si="2"/>
        <v>45151</v>
      </c>
      <c r="M141" s="113" t="s">
        <v>1069</v>
      </c>
    </row>
    <row r="142" spans="4:13" ht="15.75" thickBot="1" x14ac:dyDescent="0.25">
      <c r="D142"/>
      <c r="E142"/>
      <c r="F142" s="107" t="s">
        <v>691</v>
      </c>
      <c r="I142" s="34">
        <v>9.7222222222222196E-2</v>
      </c>
      <c r="J142" s="36">
        <v>45152</v>
      </c>
      <c r="K142" s="126">
        <f t="shared" si="2"/>
        <v>45152</v>
      </c>
      <c r="M142" s="111" t="s">
        <v>1070</v>
      </c>
    </row>
    <row r="143" spans="4:13" ht="15.75" thickBot="1" x14ac:dyDescent="0.25">
      <c r="D143"/>
      <c r="E143"/>
      <c r="F143" s="107" t="s">
        <v>386</v>
      </c>
      <c r="I143" s="34">
        <v>9.7916666666666693E-2</v>
      </c>
      <c r="J143" s="36">
        <v>45153</v>
      </c>
      <c r="K143" s="126">
        <f t="shared" si="2"/>
        <v>45153</v>
      </c>
      <c r="M143" s="111" t="s">
        <v>1071</v>
      </c>
    </row>
    <row r="144" spans="4:13" ht="15.75" thickBot="1" x14ac:dyDescent="0.25">
      <c r="D144"/>
      <c r="E144"/>
      <c r="F144" s="107" t="s">
        <v>301</v>
      </c>
      <c r="I144" s="34">
        <v>9.8611111111111094E-2</v>
      </c>
      <c r="J144" s="36">
        <v>45154</v>
      </c>
      <c r="K144" s="126">
        <f t="shared" si="2"/>
        <v>45154</v>
      </c>
      <c r="M144" s="111" t="s">
        <v>1072</v>
      </c>
    </row>
    <row r="145" spans="4:13" ht="15.75" thickBot="1" x14ac:dyDescent="0.25">
      <c r="D145"/>
      <c r="E145"/>
      <c r="F145" s="107" t="s">
        <v>423</v>
      </c>
      <c r="I145" s="34">
        <v>9.9305555555555605E-2</v>
      </c>
      <c r="J145" s="36">
        <v>45155</v>
      </c>
      <c r="K145" s="126">
        <f t="shared" si="2"/>
        <v>45155</v>
      </c>
      <c r="M145" s="111" t="s">
        <v>1073</v>
      </c>
    </row>
    <row r="146" spans="4:13" ht="15.75" thickBot="1" x14ac:dyDescent="0.25">
      <c r="D146"/>
      <c r="E146"/>
      <c r="F146" s="107" t="s">
        <v>307</v>
      </c>
      <c r="I146" s="34">
        <v>0.1</v>
      </c>
      <c r="J146" s="36">
        <v>45156</v>
      </c>
      <c r="K146" s="126">
        <f t="shared" si="2"/>
        <v>45156</v>
      </c>
      <c r="M146" s="111" t="s">
        <v>1074</v>
      </c>
    </row>
    <row r="147" spans="4:13" ht="15.75" thickBot="1" x14ac:dyDescent="0.25">
      <c r="D147"/>
      <c r="E147"/>
      <c r="F147" s="107" t="s">
        <v>407</v>
      </c>
      <c r="I147" s="34">
        <v>0.100694444444444</v>
      </c>
      <c r="J147" s="36">
        <v>45157</v>
      </c>
      <c r="K147" s="126">
        <f t="shared" si="2"/>
        <v>45157</v>
      </c>
      <c r="M147" s="111" t="s">
        <v>1080</v>
      </c>
    </row>
    <row r="148" spans="4:13" ht="15.75" thickBot="1" x14ac:dyDescent="0.25">
      <c r="D148"/>
      <c r="E148"/>
      <c r="F148" s="107" t="s">
        <v>652</v>
      </c>
      <c r="I148" s="34">
        <v>0.101388888888889</v>
      </c>
      <c r="J148" s="36">
        <v>45158</v>
      </c>
      <c r="K148" s="126">
        <f t="shared" si="2"/>
        <v>45158</v>
      </c>
      <c r="M148" s="111" t="s">
        <v>1081</v>
      </c>
    </row>
    <row r="149" spans="4:13" ht="15.75" thickBot="1" x14ac:dyDescent="0.25">
      <c r="D149"/>
      <c r="E149"/>
      <c r="F149" s="107" t="s">
        <v>743</v>
      </c>
      <c r="I149" s="34">
        <v>0.102083333333333</v>
      </c>
      <c r="J149" s="36">
        <v>45159</v>
      </c>
      <c r="K149" s="126">
        <f t="shared" si="2"/>
        <v>45159</v>
      </c>
      <c r="M149" s="111" t="s">
        <v>1082</v>
      </c>
    </row>
    <row r="150" spans="4:13" ht="15.75" thickBot="1" x14ac:dyDescent="0.25">
      <c r="D150"/>
      <c r="E150"/>
      <c r="F150" s="107" t="s">
        <v>332</v>
      </c>
      <c r="I150" s="34">
        <v>0.102777777777778</v>
      </c>
      <c r="J150" s="36">
        <v>45160</v>
      </c>
      <c r="K150" s="126">
        <f t="shared" si="2"/>
        <v>45160</v>
      </c>
      <c r="M150" s="111" t="s">
        <v>1083</v>
      </c>
    </row>
    <row r="151" spans="4:13" ht="15.75" thickBot="1" x14ac:dyDescent="0.25">
      <c r="D151"/>
      <c r="E151"/>
      <c r="F151" s="107" t="s">
        <v>874</v>
      </c>
      <c r="I151" s="34">
        <v>0.10347222222222199</v>
      </c>
      <c r="J151" s="36">
        <v>45161</v>
      </c>
      <c r="K151" s="126">
        <f t="shared" si="2"/>
        <v>45161</v>
      </c>
      <c r="M151" s="111" t="s">
        <v>1086</v>
      </c>
    </row>
    <row r="152" spans="4:13" ht="15.75" thickBot="1" x14ac:dyDescent="0.25">
      <c r="D152"/>
      <c r="E152"/>
      <c r="F152" s="107" t="s">
        <v>357</v>
      </c>
      <c r="I152" s="34">
        <v>0.104166666666667</v>
      </c>
      <c r="J152" s="36">
        <v>45162</v>
      </c>
      <c r="K152" s="126">
        <f t="shared" si="2"/>
        <v>45162</v>
      </c>
      <c r="M152" s="111" t="s">
        <v>1088</v>
      </c>
    </row>
    <row r="153" spans="4:13" ht="15.75" thickBot="1" x14ac:dyDescent="0.25">
      <c r="D153"/>
      <c r="E153"/>
      <c r="F153" s="107" t="s">
        <v>719</v>
      </c>
      <c r="I153" s="34">
        <v>0.104861111111111</v>
      </c>
      <c r="J153" s="36">
        <v>45163</v>
      </c>
      <c r="K153" s="126">
        <f t="shared" si="2"/>
        <v>45163</v>
      </c>
      <c r="M153" s="111" t="s">
        <v>1089</v>
      </c>
    </row>
    <row r="154" spans="4:13" ht="15.75" thickBot="1" x14ac:dyDescent="0.25">
      <c r="D154"/>
      <c r="E154"/>
      <c r="F154" s="107" t="s">
        <v>325</v>
      </c>
      <c r="I154" s="34">
        <v>0.105555555555556</v>
      </c>
      <c r="J154" s="36">
        <v>45164</v>
      </c>
      <c r="K154" s="126">
        <f t="shared" si="2"/>
        <v>45164</v>
      </c>
      <c r="M154" s="111" t="s">
        <v>1092</v>
      </c>
    </row>
    <row r="155" spans="4:13" ht="15.75" thickBot="1" x14ac:dyDescent="0.25">
      <c r="D155"/>
      <c r="E155"/>
      <c r="F155" s="107" t="s">
        <v>693</v>
      </c>
      <c r="I155" s="34">
        <v>0.10625</v>
      </c>
      <c r="J155" s="36">
        <v>45165</v>
      </c>
      <c r="K155" s="126">
        <f t="shared" si="2"/>
        <v>45165</v>
      </c>
      <c r="M155" s="111" t="s">
        <v>1093</v>
      </c>
    </row>
    <row r="156" spans="4:13" ht="15.75" thickBot="1" x14ac:dyDescent="0.25">
      <c r="D156"/>
      <c r="E156"/>
      <c r="F156" s="107" t="s">
        <v>875</v>
      </c>
      <c r="I156" s="34">
        <v>0.106944444444444</v>
      </c>
      <c r="J156" s="36">
        <v>45166</v>
      </c>
      <c r="K156" s="126">
        <f t="shared" si="2"/>
        <v>45166</v>
      </c>
      <c r="M156" s="111" t="s">
        <v>1095</v>
      </c>
    </row>
    <row r="157" spans="4:13" ht="15.75" thickBot="1" x14ac:dyDescent="0.25">
      <c r="D157"/>
      <c r="E157"/>
      <c r="F157" s="108" t="s">
        <v>701</v>
      </c>
      <c r="I157" s="34">
        <v>0.10763888888888901</v>
      </c>
      <c r="J157" s="36">
        <v>45167</v>
      </c>
      <c r="K157" s="126">
        <f t="shared" si="2"/>
        <v>45167</v>
      </c>
      <c r="M157" s="111" t="s">
        <v>1100</v>
      </c>
    </row>
    <row r="158" spans="4:13" ht="15.75" thickBot="1" x14ac:dyDescent="0.25">
      <c r="D158"/>
      <c r="E158"/>
      <c r="F158" s="107" t="s">
        <v>456</v>
      </c>
      <c r="I158" s="34">
        <v>0.108333333333333</v>
      </c>
      <c r="J158" s="36">
        <v>45168</v>
      </c>
      <c r="K158" s="126">
        <f t="shared" si="2"/>
        <v>45168</v>
      </c>
      <c r="M158" s="111" t="s">
        <v>1101</v>
      </c>
    </row>
    <row r="159" spans="4:13" ht="15.75" thickBot="1" x14ac:dyDescent="0.25">
      <c r="D159"/>
      <c r="E159"/>
      <c r="F159" s="107" t="s">
        <v>284</v>
      </c>
      <c r="I159" s="34">
        <v>0.109027777777778</v>
      </c>
      <c r="J159" s="36">
        <v>45169</v>
      </c>
      <c r="K159" s="126">
        <f t="shared" si="2"/>
        <v>45169</v>
      </c>
      <c r="M159" s="111" t="s">
        <v>1078</v>
      </c>
    </row>
    <row r="160" spans="4:13" ht="15.75" thickBot="1" x14ac:dyDescent="0.25">
      <c r="D160"/>
      <c r="E160"/>
      <c r="F160" s="107" t="s">
        <v>551</v>
      </c>
      <c r="I160" s="34">
        <v>0.109722222222222</v>
      </c>
      <c r="J160" s="36">
        <v>45170</v>
      </c>
      <c r="K160" s="126">
        <f t="shared" si="2"/>
        <v>45170</v>
      </c>
      <c r="M160" s="111" t="s">
        <v>1079</v>
      </c>
    </row>
    <row r="161" spans="4:13" ht="15.75" thickBot="1" x14ac:dyDescent="0.25">
      <c r="D161"/>
      <c r="E161"/>
      <c r="F161" s="107" t="s">
        <v>640</v>
      </c>
      <c r="I161" s="34">
        <v>0.110416666666667</v>
      </c>
      <c r="J161" s="36">
        <v>45171</v>
      </c>
      <c r="K161" s="126">
        <f t="shared" si="2"/>
        <v>45171</v>
      </c>
      <c r="M161" s="111" t="s">
        <v>1059</v>
      </c>
    </row>
    <row r="162" spans="4:13" ht="15.75" thickBot="1" x14ac:dyDescent="0.25">
      <c r="D162"/>
      <c r="E162"/>
      <c r="F162" s="107" t="s">
        <v>277</v>
      </c>
      <c r="I162" s="34">
        <v>0.11111111111111099</v>
      </c>
      <c r="J162" s="36">
        <v>45172</v>
      </c>
      <c r="K162" s="126">
        <f t="shared" si="2"/>
        <v>45172</v>
      </c>
      <c r="M162" s="111" t="s">
        <v>1065</v>
      </c>
    </row>
    <row r="163" spans="4:13" ht="15.75" thickBot="1" x14ac:dyDescent="0.25">
      <c r="D163"/>
      <c r="E163"/>
      <c r="F163" s="107" t="s">
        <v>643</v>
      </c>
      <c r="I163" s="34">
        <v>0.111805555555556</v>
      </c>
      <c r="J163" s="36">
        <v>45173</v>
      </c>
      <c r="K163" s="126">
        <f t="shared" si="2"/>
        <v>45173</v>
      </c>
      <c r="M163" s="111" t="s">
        <v>1075</v>
      </c>
    </row>
    <row r="164" spans="4:13" ht="15.75" thickBot="1" x14ac:dyDescent="0.25">
      <c r="D164"/>
      <c r="E164"/>
      <c r="F164" s="107" t="s">
        <v>336</v>
      </c>
      <c r="I164" s="34">
        <v>0.1125</v>
      </c>
      <c r="J164" s="36">
        <v>45174</v>
      </c>
      <c r="K164" s="126">
        <f t="shared" si="2"/>
        <v>45174</v>
      </c>
      <c r="M164" s="111" t="s">
        <v>1076</v>
      </c>
    </row>
    <row r="165" spans="4:13" ht="15.75" thickBot="1" x14ac:dyDescent="0.25">
      <c r="D165"/>
      <c r="E165"/>
      <c r="F165" s="108" t="s">
        <v>655</v>
      </c>
      <c r="I165" s="34">
        <v>0.113194444444444</v>
      </c>
      <c r="J165" s="36">
        <v>45175</v>
      </c>
      <c r="K165" s="126">
        <f t="shared" si="2"/>
        <v>45175</v>
      </c>
      <c r="M165" s="111" t="s">
        <v>1077</v>
      </c>
    </row>
    <row r="166" spans="4:13" ht="15.75" thickBot="1" x14ac:dyDescent="0.25">
      <c r="D166"/>
      <c r="E166"/>
      <c r="F166" s="107" t="s">
        <v>710</v>
      </c>
      <c r="I166" s="34">
        <v>0.113888888888889</v>
      </c>
      <c r="J166" s="36">
        <v>45176</v>
      </c>
      <c r="K166" s="126">
        <f t="shared" si="2"/>
        <v>45176</v>
      </c>
      <c r="M166" s="111" t="s">
        <v>1084</v>
      </c>
    </row>
    <row r="167" spans="4:13" ht="15.75" thickBot="1" x14ac:dyDescent="0.25">
      <c r="D167"/>
      <c r="E167"/>
      <c r="F167" s="107" t="s">
        <v>382</v>
      </c>
      <c r="I167" s="34">
        <v>0.114583333333333</v>
      </c>
      <c r="J167" s="36">
        <v>45177</v>
      </c>
      <c r="K167" s="126">
        <f t="shared" si="2"/>
        <v>45177</v>
      </c>
      <c r="M167" s="111" t="s">
        <v>1085</v>
      </c>
    </row>
    <row r="168" spans="4:13" ht="15.75" thickBot="1" x14ac:dyDescent="0.25">
      <c r="D168"/>
      <c r="E168"/>
      <c r="F168" s="107" t="s">
        <v>329</v>
      </c>
      <c r="I168" s="34">
        <v>0.11527777777777801</v>
      </c>
      <c r="J168" s="36">
        <v>45178</v>
      </c>
      <c r="K168" s="126">
        <f t="shared" si="2"/>
        <v>45178</v>
      </c>
      <c r="M168" s="111" t="s">
        <v>1087</v>
      </c>
    </row>
    <row r="169" spans="4:13" ht="15.75" thickBot="1" x14ac:dyDescent="0.25">
      <c r="D169"/>
      <c r="E169"/>
      <c r="F169" s="107" t="s">
        <v>435</v>
      </c>
      <c r="I169" s="34">
        <v>0.115972222222222</v>
      </c>
      <c r="J169" s="36">
        <v>45179</v>
      </c>
      <c r="K169" s="126">
        <f t="shared" si="2"/>
        <v>45179</v>
      </c>
      <c r="M169" s="111" t="s">
        <v>1090</v>
      </c>
    </row>
    <row r="170" spans="4:13" ht="15.75" thickBot="1" x14ac:dyDescent="0.25">
      <c r="D170"/>
      <c r="E170"/>
      <c r="F170" s="107" t="s">
        <v>431</v>
      </c>
      <c r="I170" s="34">
        <v>0.116666666666667</v>
      </c>
      <c r="J170" s="36">
        <v>45180</v>
      </c>
      <c r="K170" s="126">
        <f t="shared" si="2"/>
        <v>45180</v>
      </c>
      <c r="M170" s="111" t="s">
        <v>1091</v>
      </c>
    </row>
    <row r="171" spans="4:13" ht="15.75" thickBot="1" x14ac:dyDescent="0.25">
      <c r="D171"/>
      <c r="E171"/>
      <c r="F171" s="107" t="s">
        <v>720</v>
      </c>
      <c r="I171" s="34">
        <v>0.117361111111111</v>
      </c>
      <c r="J171" s="36">
        <v>45181</v>
      </c>
      <c r="K171" s="126">
        <f t="shared" si="2"/>
        <v>45181</v>
      </c>
      <c r="M171" s="111" t="s">
        <v>1094</v>
      </c>
    </row>
    <row r="172" spans="4:13" ht="15.75" thickBot="1" x14ac:dyDescent="0.25">
      <c r="D172"/>
      <c r="E172"/>
      <c r="F172" s="107" t="s">
        <v>523</v>
      </c>
      <c r="I172" s="34">
        <v>0.118055555555556</v>
      </c>
      <c r="J172" s="36">
        <v>45182</v>
      </c>
      <c r="K172" s="126">
        <f t="shared" si="2"/>
        <v>45182</v>
      </c>
      <c r="M172" s="111" t="s">
        <v>1096</v>
      </c>
    </row>
    <row r="173" spans="4:13" ht="15.75" thickBot="1" x14ac:dyDescent="0.25">
      <c r="D173"/>
      <c r="E173"/>
      <c r="F173" s="108" t="s">
        <v>497</v>
      </c>
      <c r="I173" s="34">
        <v>0.11874999999999999</v>
      </c>
      <c r="J173" s="36">
        <v>45183</v>
      </c>
      <c r="K173" s="126">
        <f t="shared" si="2"/>
        <v>45183</v>
      </c>
      <c r="M173" s="111" t="s">
        <v>1097</v>
      </c>
    </row>
    <row r="174" spans="4:13" ht="15.75" thickBot="1" x14ac:dyDescent="0.25">
      <c r="D174"/>
      <c r="E174"/>
      <c r="F174" s="107" t="s">
        <v>399</v>
      </c>
      <c r="I174" s="34">
        <v>0.11944444444444401</v>
      </c>
      <c r="J174" s="36">
        <v>45184</v>
      </c>
      <c r="K174" s="126">
        <f t="shared" si="2"/>
        <v>45184</v>
      </c>
      <c r="M174" s="111" t="s">
        <v>1098</v>
      </c>
    </row>
    <row r="175" spans="4:13" ht="15.75" thickBot="1" x14ac:dyDescent="0.25">
      <c r="D175"/>
      <c r="E175"/>
      <c r="F175" s="107" t="s">
        <v>571</v>
      </c>
      <c r="I175" s="34">
        <v>0.120138888888889</v>
      </c>
      <c r="J175" s="36">
        <v>45185</v>
      </c>
      <c r="K175" s="126">
        <f t="shared" si="2"/>
        <v>45185</v>
      </c>
      <c r="M175" s="113" t="s">
        <v>1099</v>
      </c>
    </row>
    <row r="176" spans="4:13" ht="15.75" thickBot="1" x14ac:dyDescent="0.25">
      <c r="D176"/>
      <c r="E176"/>
      <c r="F176" s="108" t="s">
        <v>458</v>
      </c>
      <c r="I176" s="34">
        <v>0.120833333333333</v>
      </c>
      <c r="J176" s="36">
        <v>45186</v>
      </c>
      <c r="K176" s="126">
        <f t="shared" si="2"/>
        <v>45186</v>
      </c>
      <c r="M176" s="111" t="s">
        <v>1102</v>
      </c>
    </row>
    <row r="177" spans="4:13" ht="15.75" thickBot="1" x14ac:dyDescent="0.25">
      <c r="D177"/>
      <c r="E177"/>
      <c r="F177" s="107" t="s">
        <v>724</v>
      </c>
      <c r="I177" s="34">
        <v>0.121527777777778</v>
      </c>
      <c r="J177" s="36">
        <v>45187</v>
      </c>
      <c r="K177" s="126">
        <f t="shared" si="2"/>
        <v>45187</v>
      </c>
      <c r="M177" s="111" t="s">
        <v>1103</v>
      </c>
    </row>
    <row r="178" spans="4:13" ht="15.75" thickBot="1" x14ac:dyDescent="0.25">
      <c r="D178"/>
      <c r="E178"/>
      <c r="F178" s="107" t="s">
        <v>635</v>
      </c>
      <c r="I178" s="34">
        <v>0.122222222222222</v>
      </c>
      <c r="J178" s="36">
        <v>45188</v>
      </c>
      <c r="K178" s="126">
        <f t="shared" si="2"/>
        <v>45188</v>
      </c>
      <c r="M178" s="111" t="s">
        <v>1104</v>
      </c>
    </row>
    <row r="179" spans="4:13" ht="15.75" thickBot="1" x14ac:dyDescent="0.25">
      <c r="D179"/>
      <c r="E179"/>
      <c r="F179" s="107" t="s">
        <v>706</v>
      </c>
      <c r="I179" s="34">
        <v>0.12291666666666699</v>
      </c>
      <c r="J179" s="36">
        <v>45189</v>
      </c>
      <c r="K179" s="126">
        <f t="shared" si="2"/>
        <v>45189</v>
      </c>
      <c r="M179" s="111" t="s">
        <v>1105</v>
      </c>
    </row>
    <row r="180" spans="4:13" ht="15.75" thickBot="1" x14ac:dyDescent="0.25">
      <c r="D180"/>
      <c r="E180"/>
      <c r="F180" s="107" t="s">
        <v>466</v>
      </c>
      <c r="I180" s="34">
        <v>0.12361111111111101</v>
      </c>
      <c r="J180" s="36">
        <v>45190</v>
      </c>
      <c r="K180" s="126">
        <f t="shared" si="2"/>
        <v>45190</v>
      </c>
      <c r="M180" s="111" t="s">
        <v>1106</v>
      </c>
    </row>
    <row r="181" spans="4:13" ht="15.75" thickBot="1" x14ac:dyDescent="0.25">
      <c r="D181"/>
      <c r="E181"/>
      <c r="F181" s="107" t="s">
        <v>637</v>
      </c>
      <c r="I181" s="34">
        <v>0.124305555555556</v>
      </c>
      <c r="J181" s="36">
        <v>45191</v>
      </c>
      <c r="K181" s="126">
        <f t="shared" si="2"/>
        <v>45191</v>
      </c>
      <c r="M181" s="111" t="s">
        <v>1107</v>
      </c>
    </row>
    <row r="182" spans="4:13" ht="15.75" thickBot="1" x14ac:dyDescent="0.25">
      <c r="D182"/>
      <c r="E182"/>
      <c r="F182" s="107" t="s">
        <v>449</v>
      </c>
      <c r="I182" s="34">
        <v>0.125</v>
      </c>
      <c r="J182" s="36">
        <v>45192</v>
      </c>
      <c r="K182" s="126">
        <f t="shared" si="2"/>
        <v>45192</v>
      </c>
      <c r="M182" s="111" t="s">
        <v>1108</v>
      </c>
    </row>
    <row r="183" spans="4:13" ht="15.75" thickBot="1" x14ac:dyDescent="0.25">
      <c r="D183"/>
      <c r="E183"/>
      <c r="F183" s="107" t="s">
        <v>536</v>
      </c>
      <c r="I183" s="34">
        <v>0.125694444444444</v>
      </c>
      <c r="J183" s="36">
        <v>45193</v>
      </c>
      <c r="K183" s="126">
        <f t="shared" si="2"/>
        <v>45193</v>
      </c>
      <c r="M183" s="111" t="s">
        <v>1109</v>
      </c>
    </row>
    <row r="184" spans="4:13" ht="15.75" thickBot="1" x14ac:dyDescent="0.25">
      <c r="D184"/>
      <c r="E184"/>
      <c r="F184" s="108" t="s">
        <v>468</v>
      </c>
      <c r="I184" s="34">
        <v>0.12638888888888899</v>
      </c>
      <c r="J184" s="36">
        <v>45194</v>
      </c>
      <c r="K184" s="126">
        <f t="shared" si="2"/>
        <v>45194</v>
      </c>
      <c r="M184" s="111" t="s">
        <v>1110</v>
      </c>
    </row>
    <row r="185" spans="4:13" ht="15.75" thickBot="1" x14ac:dyDescent="0.25">
      <c r="D185"/>
      <c r="E185"/>
      <c r="F185" s="107" t="s">
        <v>570</v>
      </c>
      <c r="I185" s="34">
        <v>0.12708333333333299</v>
      </c>
      <c r="J185" s="36">
        <v>45195</v>
      </c>
      <c r="K185" s="126">
        <f t="shared" si="2"/>
        <v>45195</v>
      </c>
      <c r="M185" s="112" t="s">
        <v>1111</v>
      </c>
    </row>
    <row r="186" spans="4:13" ht="15.75" thickBot="1" x14ac:dyDescent="0.25">
      <c r="D186"/>
      <c r="E186"/>
      <c r="F186" s="107" t="s">
        <v>528</v>
      </c>
      <c r="I186" s="34">
        <v>0.12777777777777799</v>
      </c>
      <c r="J186" s="36">
        <v>45196</v>
      </c>
      <c r="K186" s="126">
        <f t="shared" si="2"/>
        <v>45196</v>
      </c>
      <c r="M186" s="111" t="s">
        <v>1112</v>
      </c>
    </row>
    <row r="187" spans="4:13" ht="15.75" thickBot="1" x14ac:dyDescent="0.25">
      <c r="D187"/>
      <c r="E187"/>
      <c r="F187" s="108" t="s">
        <v>467</v>
      </c>
      <c r="I187" s="34">
        <v>0.12847222222222199</v>
      </c>
      <c r="J187" s="36">
        <v>45197</v>
      </c>
      <c r="K187" s="126">
        <f t="shared" si="2"/>
        <v>45197</v>
      </c>
      <c r="M187" s="111" t="s">
        <v>1113</v>
      </c>
    </row>
    <row r="188" spans="4:13" ht="15.75" thickBot="1" x14ac:dyDescent="0.25">
      <c r="D188"/>
      <c r="E188"/>
      <c r="F188" s="107" t="s">
        <v>370</v>
      </c>
      <c r="I188" s="34">
        <v>0.12916666666666701</v>
      </c>
      <c r="J188" s="36">
        <v>45198</v>
      </c>
      <c r="K188" s="126">
        <f t="shared" si="2"/>
        <v>45198</v>
      </c>
      <c r="M188" s="111" t="s">
        <v>1115</v>
      </c>
    </row>
    <row r="189" spans="4:13" ht="15.75" thickBot="1" x14ac:dyDescent="0.25">
      <c r="D189"/>
      <c r="E189"/>
      <c r="F189" s="107" t="s">
        <v>678</v>
      </c>
      <c r="I189" s="34">
        <v>0.12986111111111101</v>
      </c>
      <c r="J189" s="36">
        <v>45199</v>
      </c>
      <c r="K189" s="126">
        <f t="shared" si="2"/>
        <v>45199</v>
      </c>
      <c r="M189" s="111" t="s">
        <v>1116</v>
      </c>
    </row>
    <row r="190" spans="4:13" ht="15.75" thickBot="1" x14ac:dyDescent="0.25">
      <c r="D190"/>
      <c r="E190"/>
      <c r="F190" s="107" t="s">
        <v>580</v>
      </c>
      <c r="I190" s="34">
        <v>0.13055555555555601</v>
      </c>
      <c r="J190" s="36">
        <v>45200</v>
      </c>
      <c r="K190" s="126">
        <f t="shared" si="2"/>
        <v>45200</v>
      </c>
      <c r="M190" s="111" t="s">
        <v>1117</v>
      </c>
    </row>
    <row r="191" spans="4:13" ht="15.75" thickBot="1" x14ac:dyDescent="0.25">
      <c r="D191"/>
      <c r="E191"/>
      <c r="F191" s="108" t="s">
        <v>432</v>
      </c>
      <c r="I191" s="34">
        <v>0.13125000000000001</v>
      </c>
      <c r="J191" s="36">
        <v>45201</v>
      </c>
      <c r="K191" s="126">
        <f t="shared" si="2"/>
        <v>45201</v>
      </c>
      <c r="M191" s="111" t="s">
        <v>1118</v>
      </c>
    </row>
    <row r="192" spans="4:13" ht="15.75" thickBot="1" x14ac:dyDescent="0.25">
      <c r="D192"/>
      <c r="E192"/>
      <c r="F192" s="107" t="s">
        <v>473</v>
      </c>
      <c r="I192" s="34">
        <v>0.131944444444444</v>
      </c>
      <c r="J192" s="36">
        <v>45202</v>
      </c>
      <c r="K192" s="126">
        <f t="shared" si="2"/>
        <v>45202</v>
      </c>
      <c r="M192" s="111" t="s">
        <v>1119</v>
      </c>
    </row>
    <row r="193" spans="4:13" ht="15.75" thickBot="1" x14ac:dyDescent="0.25">
      <c r="D193"/>
      <c r="E193"/>
      <c r="F193" s="107" t="s">
        <v>581</v>
      </c>
      <c r="I193" s="34">
        <v>0.132638888888889</v>
      </c>
      <c r="J193" s="36">
        <v>45203</v>
      </c>
      <c r="K193" s="126">
        <f t="shared" si="2"/>
        <v>45203</v>
      </c>
      <c r="M193" s="111" t="s">
        <v>1114</v>
      </c>
    </row>
    <row r="194" spans="4:13" ht="15.75" thickBot="1" x14ac:dyDescent="0.25">
      <c r="D194"/>
      <c r="E194"/>
      <c r="F194" s="108" t="s">
        <v>619</v>
      </c>
      <c r="I194" s="34">
        <v>0.133333333333333</v>
      </c>
      <c r="J194" s="36">
        <v>45204</v>
      </c>
      <c r="K194" s="126">
        <f t="shared" si="2"/>
        <v>45204</v>
      </c>
      <c r="M194" s="111" t="s">
        <v>1120</v>
      </c>
    </row>
    <row r="195" spans="4:13" ht="15.75" thickBot="1" x14ac:dyDescent="0.25">
      <c r="D195"/>
      <c r="E195"/>
      <c r="F195" s="107" t="s">
        <v>708</v>
      </c>
      <c r="I195" s="34">
        <v>0.134027777777778</v>
      </c>
      <c r="J195" s="36">
        <v>45205</v>
      </c>
      <c r="K195" s="126">
        <f t="shared" si="2"/>
        <v>45205</v>
      </c>
      <c r="M195" s="111" t="s">
        <v>1121</v>
      </c>
    </row>
    <row r="196" spans="4:13" ht="15.75" thickBot="1" x14ac:dyDescent="0.25">
      <c r="D196"/>
      <c r="E196"/>
      <c r="F196" s="107" t="s">
        <v>320</v>
      </c>
      <c r="I196" s="34">
        <v>0.13472222222222199</v>
      </c>
      <c r="J196" s="36">
        <v>45206</v>
      </c>
      <c r="K196" s="126">
        <f t="shared" ref="K196:K259" si="3">+J196</f>
        <v>45206</v>
      </c>
      <c r="M196" s="111" t="s">
        <v>1122</v>
      </c>
    </row>
    <row r="197" spans="4:13" ht="15.75" thickBot="1" x14ac:dyDescent="0.25">
      <c r="D197"/>
      <c r="E197"/>
      <c r="F197" s="109" t="s">
        <v>365</v>
      </c>
      <c r="I197" s="34">
        <v>0.13541666666666699</v>
      </c>
      <c r="J197" s="36">
        <v>45207</v>
      </c>
      <c r="K197" s="126">
        <f t="shared" si="3"/>
        <v>45207</v>
      </c>
      <c r="M197" s="111" t="s">
        <v>1123</v>
      </c>
    </row>
    <row r="198" spans="4:13" ht="15.75" thickBot="1" x14ac:dyDescent="0.25">
      <c r="D198"/>
      <c r="E198"/>
      <c r="F198" s="107" t="s">
        <v>876</v>
      </c>
      <c r="I198" s="34">
        <v>0.13611111111111099</v>
      </c>
      <c r="J198" s="36">
        <v>45208</v>
      </c>
      <c r="K198" s="126">
        <f t="shared" si="3"/>
        <v>45208</v>
      </c>
      <c r="M198" s="111" t="s">
        <v>1124</v>
      </c>
    </row>
    <row r="199" spans="4:13" ht="15.75" thickBot="1" x14ac:dyDescent="0.25">
      <c r="D199"/>
      <c r="E199"/>
      <c r="F199" s="107" t="s">
        <v>649</v>
      </c>
      <c r="I199" s="34">
        <v>0.13680555555555601</v>
      </c>
      <c r="J199" s="36">
        <v>45209</v>
      </c>
      <c r="K199" s="126">
        <f t="shared" si="3"/>
        <v>45209</v>
      </c>
      <c r="M199" s="111" t="s">
        <v>1125</v>
      </c>
    </row>
    <row r="200" spans="4:13" ht="15.75" thickBot="1" x14ac:dyDescent="0.25">
      <c r="D200"/>
      <c r="E200"/>
      <c r="F200" s="107" t="s">
        <v>626</v>
      </c>
      <c r="I200" s="34">
        <v>0.13750000000000001</v>
      </c>
      <c r="J200" s="36">
        <v>45210</v>
      </c>
      <c r="K200" s="126">
        <f t="shared" si="3"/>
        <v>45210</v>
      </c>
      <c r="M200" s="111" t="s">
        <v>1126</v>
      </c>
    </row>
    <row r="201" spans="4:13" ht="15.75" thickBot="1" x14ac:dyDescent="0.25">
      <c r="D201"/>
      <c r="E201"/>
      <c r="F201" s="108" t="s">
        <v>586</v>
      </c>
      <c r="I201" s="34">
        <v>0.13819444444444401</v>
      </c>
      <c r="J201" s="36">
        <v>45211</v>
      </c>
      <c r="K201" s="126">
        <f t="shared" si="3"/>
        <v>45211</v>
      </c>
      <c r="M201" s="111" t="s">
        <v>1127</v>
      </c>
    </row>
    <row r="202" spans="4:13" ht="15.75" thickBot="1" x14ac:dyDescent="0.25">
      <c r="D202"/>
      <c r="E202"/>
      <c r="F202" s="107" t="s">
        <v>714</v>
      </c>
      <c r="I202" s="34">
        <v>0.13888888888888901</v>
      </c>
      <c r="J202" s="36">
        <v>45212</v>
      </c>
      <c r="K202" s="126">
        <f t="shared" si="3"/>
        <v>45212</v>
      </c>
      <c r="M202" s="111" t="s">
        <v>1128</v>
      </c>
    </row>
    <row r="203" spans="4:13" ht="15.75" thickBot="1" x14ac:dyDescent="0.25">
      <c r="D203"/>
      <c r="E203"/>
      <c r="F203" s="107" t="s">
        <v>699</v>
      </c>
      <c r="I203" s="34">
        <v>0.139583333333333</v>
      </c>
      <c r="J203" s="36">
        <v>45213</v>
      </c>
      <c r="K203" s="126">
        <f t="shared" si="3"/>
        <v>45213</v>
      </c>
      <c r="M203" s="111" t="s">
        <v>1129</v>
      </c>
    </row>
    <row r="204" spans="4:13" ht="15" x14ac:dyDescent="0.2">
      <c r="D204"/>
      <c r="E204"/>
      <c r="F204" s="107" t="s">
        <v>402</v>
      </c>
      <c r="I204" s="34">
        <v>0.140277777777778</v>
      </c>
      <c r="J204" s="36">
        <v>45214</v>
      </c>
      <c r="K204" s="126">
        <f t="shared" si="3"/>
        <v>45214</v>
      </c>
      <c r="M204" s="114" t="s">
        <v>1130</v>
      </c>
    </row>
    <row r="205" spans="4:13" ht="15" x14ac:dyDescent="0.2">
      <c r="D205"/>
      <c r="E205"/>
      <c r="F205" s="107" t="s">
        <v>510</v>
      </c>
      <c r="I205" s="34">
        <v>0.140972222222222</v>
      </c>
      <c r="J205" s="36">
        <v>45215</v>
      </c>
      <c r="K205" s="126">
        <f t="shared" si="3"/>
        <v>45215</v>
      </c>
      <c r="M205" s="115"/>
    </row>
    <row r="206" spans="4:13" ht="15" x14ac:dyDescent="0.2">
      <c r="D206"/>
      <c r="E206"/>
      <c r="F206" s="108" t="s">
        <v>516</v>
      </c>
      <c r="I206" s="34">
        <v>0.141666666666667</v>
      </c>
      <c r="J206" s="36">
        <v>45216</v>
      </c>
      <c r="K206" s="126">
        <f t="shared" si="3"/>
        <v>45216</v>
      </c>
      <c r="M206" s="115"/>
    </row>
    <row r="207" spans="4:13" ht="15" x14ac:dyDescent="0.2">
      <c r="D207"/>
      <c r="E207"/>
      <c r="F207" s="107" t="s">
        <v>582</v>
      </c>
      <c r="I207" s="34">
        <v>0.14236111111111099</v>
      </c>
      <c r="J207" s="36">
        <v>45217</v>
      </c>
      <c r="K207" s="126">
        <f t="shared" si="3"/>
        <v>45217</v>
      </c>
      <c r="M207" s="115"/>
    </row>
    <row r="208" spans="4:13" ht="15" x14ac:dyDescent="0.2">
      <c r="D208"/>
      <c r="E208"/>
      <c r="F208" s="108" t="s">
        <v>575</v>
      </c>
      <c r="I208" s="34">
        <v>0.14305555555555599</v>
      </c>
      <c r="J208" s="36">
        <v>45218</v>
      </c>
      <c r="K208" s="126">
        <f t="shared" si="3"/>
        <v>45218</v>
      </c>
      <c r="M208" s="115"/>
    </row>
    <row r="209" spans="4:13" ht="15" x14ac:dyDescent="0.2">
      <c r="D209"/>
      <c r="E209"/>
      <c r="F209" s="107" t="s">
        <v>491</v>
      </c>
      <c r="I209" s="34">
        <v>0.14374999999999999</v>
      </c>
      <c r="J209" s="36">
        <v>45219</v>
      </c>
      <c r="K209" s="126">
        <f t="shared" si="3"/>
        <v>45219</v>
      </c>
      <c r="M209" s="115"/>
    </row>
    <row r="210" spans="4:13" ht="15" x14ac:dyDescent="0.2">
      <c r="D210"/>
      <c r="E210"/>
      <c r="F210" s="107" t="s">
        <v>302</v>
      </c>
      <c r="I210" s="34">
        <v>0.14444444444444399</v>
      </c>
      <c r="J210" s="36">
        <v>45220</v>
      </c>
      <c r="K210" s="126">
        <f t="shared" si="3"/>
        <v>45220</v>
      </c>
      <c r="M210" s="115"/>
    </row>
    <row r="211" spans="4:13" ht="15" x14ac:dyDescent="0.2">
      <c r="D211"/>
      <c r="E211"/>
      <c r="F211" s="107" t="s">
        <v>665</v>
      </c>
      <c r="I211" s="34">
        <v>0.14513888888888901</v>
      </c>
      <c r="J211" s="36">
        <v>45221</v>
      </c>
      <c r="K211" s="126">
        <f t="shared" si="3"/>
        <v>45221</v>
      </c>
      <c r="M211" s="115"/>
    </row>
    <row r="212" spans="4:13" ht="15" x14ac:dyDescent="0.2">
      <c r="D212"/>
      <c r="E212"/>
      <c r="F212" s="107" t="s">
        <v>593</v>
      </c>
      <c r="I212" s="34">
        <v>0.14583333333333301</v>
      </c>
      <c r="J212" s="36">
        <v>45222</v>
      </c>
      <c r="K212" s="126">
        <f t="shared" si="3"/>
        <v>45222</v>
      </c>
      <c r="M212" s="115"/>
    </row>
    <row r="213" spans="4:13" ht="15" x14ac:dyDescent="0.2">
      <c r="D213"/>
      <c r="E213"/>
      <c r="F213" s="107" t="s">
        <v>651</v>
      </c>
      <c r="I213" s="34">
        <v>0.14652777777777801</v>
      </c>
      <c r="J213" s="36">
        <v>45223</v>
      </c>
      <c r="K213" s="126">
        <f t="shared" si="3"/>
        <v>45223</v>
      </c>
      <c r="M213" s="115"/>
    </row>
    <row r="214" spans="4:13" ht="15" x14ac:dyDescent="0.2">
      <c r="D214"/>
      <c r="E214"/>
      <c r="F214" s="107" t="s">
        <v>335</v>
      </c>
      <c r="I214" s="34">
        <v>0.147222222222222</v>
      </c>
      <c r="J214" s="36">
        <v>45224</v>
      </c>
      <c r="K214" s="126">
        <f t="shared" si="3"/>
        <v>45224</v>
      </c>
      <c r="M214" s="115"/>
    </row>
    <row r="215" spans="4:13" ht="15" x14ac:dyDescent="0.2">
      <c r="D215"/>
      <c r="E215"/>
      <c r="F215" s="107" t="s">
        <v>877</v>
      </c>
      <c r="I215" s="34">
        <v>0.147916666666667</v>
      </c>
      <c r="J215" s="36">
        <v>45225</v>
      </c>
      <c r="K215" s="126">
        <f t="shared" si="3"/>
        <v>45225</v>
      </c>
      <c r="M215" s="115"/>
    </row>
    <row r="216" spans="4:13" ht="15" x14ac:dyDescent="0.2">
      <c r="D216"/>
      <c r="E216"/>
      <c r="F216" s="107" t="s">
        <v>282</v>
      </c>
      <c r="I216" s="34">
        <v>0.148611111111111</v>
      </c>
      <c r="J216" s="36">
        <v>45226</v>
      </c>
      <c r="K216" s="126">
        <f t="shared" si="3"/>
        <v>45226</v>
      </c>
      <c r="M216" s="115"/>
    </row>
    <row r="217" spans="4:13" ht="15" x14ac:dyDescent="0.2">
      <c r="D217"/>
      <c r="E217"/>
      <c r="F217" s="107" t="s">
        <v>717</v>
      </c>
      <c r="I217" s="34">
        <v>0.149305555555556</v>
      </c>
      <c r="J217" s="36">
        <v>45227</v>
      </c>
      <c r="K217" s="126">
        <f t="shared" si="3"/>
        <v>45227</v>
      </c>
      <c r="M217" s="115"/>
    </row>
    <row r="218" spans="4:13" ht="15" x14ac:dyDescent="0.2">
      <c r="D218"/>
      <c r="E218"/>
      <c r="F218" s="107" t="s">
        <v>878</v>
      </c>
      <c r="I218" s="34">
        <v>0.15</v>
      </c>
      <c r="J218" s="36">
        <v>45228</v>
      </c>
      <c r="K218" s="126">
        <f t="shared" si="3"/>
        <v>45228</v>
      </c>
      <c r="M218" s="115"/>
    </row>
    <row r="219" spans="4:13" ht="15" x14ac:dyDescent="0.2">
      <c r="D219"/>
      <c r="E219"/>
      <c r="F219" s="107" t="s">
        <v>644</v>
      </c>
      <c r="I219" s="34">
        <v>0.15069444444444399</v>
      </c>
      <c r="J219" s="36">
        <v>45229</v>
      </c>
      <c r="K219" s="126">
        <f t="shared" si="3"/>
        <v>45229</v>
      </c>
      <c r="M219" s="116"/>
    </row>
    <row r="220" spans="4:13" ht="15" x14ac:dyDescent="0.2">
      <c r="D220"/>
      <c r="E220"/>
      <c r="F220" s="107" t="s">
        <v>739</v>
      </c>
      <c r="I220" s="34">
        <v>0.15138888888888899</v>
      </c>
      <c r="J220" s="36">
        <v>45230</v>
      </c>
      <c r="K220" s="126">
        <f t="shared" si="3"/>
        <v>45230</v>
      </c>
      <c r="M220" s="115"/>
    </row>
    <row r="221" spans="4:13" ht="15" x14ac:dyDescent="0.2">
      <c r="D221"/>
      <c r="E221"/>
      <c r="F221" s="108" t="s">
        <v>588</v>
      </c>
      <c r="I221" s="34">
        <v>0.15208333333333299</v>
      </c>
      <c r="J221" s="36">
        <v>45231</v>
      </c>
      <c r="K221" s="126">
        <f t="shared" si="3"/>
        <v>45231</v>
      </c>
      <c r="M221" s="116"/>
    </row>
    <row r="222" spans="4:13" ht="15" x14ac:dyDescent="0.2">
      <c r="D222"/>
      <c r="E222"/>
      <c r="F222" s="107" t="s">
        <v>879</v>
      </c>
      <c r="I222" s="34">
        <v>0.15277777777777801</v>
      </c>
      <c r="J222" s="36">
        <v>45232</v>
      </c>
      <c r="K222" s="126">
        <f t="shared" si="3"/>
        <v>45232</v>
      </c>
      <c r="M222" s="115"/>
    </row>
    <row r="223" spans="4:13" ht="15" x14ac:dyDescent="0.2">
      <c r="D223"/>
      <c r="E223"/>
      <c r="F223" s="107" t="s">
        <v>276</v>
      </c>
      <c r="I223" s="34">
        <v>0.15347222222222201</v>
      </c>
      <c r="J223" s="36">
        <v>45233</v>
      </c>
      <c r="K223" s="126">
        <f t="shared" si="3"/>
        <v>45233</v>
      </c>
      <c r="M223" s="115"/>
    </row>
    <row r="224" spans="4:13" ht="15" x14ac:dyDescent="0.2">
      <c r="D224"/>
      <c r="E224"/>
      <c r="F224" s="107" t="s">
        <v>374</v>
      </c>
      <c r="I224" s="34">
        <v>0.15416666666666701</v>
      </c>
      <c r="J224" s="36">
        <v>45234</v>
      </c>
      <c r="K224" s="126">
        <f t="shared" si="3"/>
        <v>45234</v>
      </c>
      <c r="M224" s="117"/>
    </row>
    <row r="225" spans="4:13" ht="15" x14ac:dyDescent="0.2">
      <c r="D225"/>
      <c r="E225"/>
      <c r="F225" s="107" t="s">
        <v>880</v>
      </c>
      <c r="I225" s="34">
        <v>0.15486111111111101</v>
      </c>
      <c r="J225" s="36">
        <v>45235</v>
      </c>
      <c r="K225" s="126">
        <f t="shared" si="3"/>
        <v>45235</v>
      </c>
      <c r="M225" s="115"/>
    </row>
    <row r="226" spans="4:13" ht="15" x14ac:dyDescent="0.2">
      <c r="D226"/>
      <c r="E226"/>
      <c r="F226" s="107" t="s">
        <v>305</v>
      </c>
      <c r="I226" s="34">
        <v>0.155555555555556</v>
      </c>
      <c r="J226" s="36">
        <v>45236</v>
      </c>
      <c r="K226" s="126">
        <f t="shared" si="3"/>
        <v>45236</v>
      </c>
      <c r="M226" s="115"/>
    </row>
    <row r="227" spans="4:13" ht="15" x14ac:dyDescent="0.2">
      <c r="D227"/>
      <c r="E227"/>
      <c r="F227" s="107" t="s">
        <v>677</v>
      </c>
      <c r="I227" s="34">
        <v>0.15625</v>
      </c>
      <c r="J227" s="36">
        <v>45237</v>
      </c>
      <c r="K227" s="126">
        <f t="shared" si="3"/>
        <v>45237</v>
      </c>
      <c r="M227" s="115"/>
    </row>
    <row r="228" spans="4:13" ht="15" x14ac:dyDescent="0.2">
      <c r="D228"/>
      <c r="E228"/>
      <c r="F228" s="107" t="s">
        <v>609</v>
      </c>
      <c r="I228" s="34">
        <v>0.156944444444444</v>
      </c>
      <c r="J228" s="36">
        <v>45238</v>
      </c>
      <c r="K228" s="126">
        <f t="shared" si="3"/>
        <v>45238</v>
      </c>
      <c r="M228" s="115"/>
    </row>
    <row r="229" spans="4:13" ht="15" x14ac:dyDescent="0.2">
      <c r="D229"/>
      <c r="E229"/>
      <c r="F229" s="107" t="s">
        <v>881</v>
      </c>
      <c r="I229" s="34">
        <v>0.15763888888888899</v>
      </c>
      <c r="J229" s="36">
        <v>45239</v>
      </c>
      <c r="K229" s="126">
        <f t="shared" si="3"/>
        <v>45239</v>
      </c>
      <c r="M229" s="115"/>
    </row>
    <row r="230" spans="4:13" ht="15" x14ac:dyDescent="0.2">
      <c r="D230"/>
      <c r="E230"/>
      <c r="F230" s="107" t="s">
        <v>641</v>
      </c>
      <c r="I230" s="34">
        <v>0.15833333333333299</v>
      </c>
      <c r="J230" s="36">
        <v>45240</v>
      </c>
      <c r="K230" s="126">
        <f t="shared" si="3"/>
        <v>45240</v>
      </c>
      <c r="M230" s="115"/>
    </row>
    <row r="231" spans="4:13" ht="15" x14ac:dyDescent="0.2">
      <c r="D231"/>
      <c r="E231"/>
      <c r="F231" s="107" t="s">
        <v>654</v>
      </c>
      <c r="I231" s="34">
        <v>0.15902777777777799</v>
      </c>
      <c r="J231" s="36">
        <v>45241</v>
      </c>
      <c r="K231" s="126">
        <f t="shared" si="3"/>
        <v>45241</v>
      </c>
      <c r="M231" s="115"/>
    </row>
    <row r="232" spans="4:13" ht="15" x14ac:dyDescent="0.2">
      <c r="D232"/>
      <c r="E232"/>
      <c r="F232" s="107" t="s">
        <v>882</v>
      </c>
      <c r="I232" s="34">
        <v>0.15972222222222199</v>
      </c>
      <c r="J232" s="36">
        <v>45242</v>
      </c>
      <c r="K232" s="126">
        <f t="shared" si="3"/>
        <v>45242</v>
      </c>
      <c r="M232" s="115"/>
    </row>
    <row r="233" spans="4:13" ht="15" x14ac:dyDescent="0.2">
      <c r="D233"/>
      <c r="E233"/>
      <c r="F233" s="107" t="s">
        <v>321</v>
      </c>
      <c r="I233" s="34">
        <v>0.16041666666666701</v>
      </c>
      <c r="J233" s="36">
        <v>45243</v>
      </c>
      <c r="K233" s="126">
        <f t="shared" si="3"/>
        <v>45243</v>
      </c>
      <c r="M233" s="115"/>
    </row>
    <row r="234" spans="4:13" ht="15" x14ac:dyDescent="0.2">
      <c r="D234"/>
      <c r="E234"/>
      <c r="F234" s="107" t="s">
        <v>883</v>
      </c>
      <c r="I234" s="34">
        <v>0.16111111111111101</v>
      </c>
      <c r="J234" s="36">
        <v>45244</v>
      </c>
      <c r="K234" s="126">
        <f t="shared" si="3"/>
        <v>45244</v>
      </c>
      <c r="M234" s="115"/>
    </row>
    <row r="235" spans="4:13" ht="15" x14ac:dyDescent="0.2">
      <c r="D235"/>
      <c r="E235"/>
      <c r="F235" s="107" t="s">
        <v>589</v>
      </c>
      <c r="I235" s="34">
        <v>0.16180555555555601</v>
      </c>
      <c r="J235" s="36">
        <v>45245</v>
      </c>
      <c r="K235" s="126">
        <f t="shared" si="3"/>
        <v>45245</v>
      </c>
      <c r="M235" s="115"/>
    </row>
    <row r="236" spans="4:13" ht="15" x14ac:dyDescent="0.2">
      <c r="D236"/>
      <c r="E236"/>
      <c r="F236" s="107" t="s">
        <v>689</v>
      </c>
      <c r="I236" s="34">
        <v>0.16250000000000001</v>
      </c>
      <c r="J236" s="36">
        <v>45246</v>
      </c>
      <c r="K236" s="126">
        <f t="shared" si="3"/>
        <v>45246</v>
      </c>
      <c r="M236" s="115"/>
    </row>
    <row r="237" spans="4:13" ht="15" x14ac:dyDescent="0.2">
      <c r="D237"/>
      <c r="E237"/>
      <c r="F237" s="107" t="s">
        <v>439</v>
      </c>
      <c r="I237" s="34">
        <v>0.163194444444444</v>
      </c>
      <c r="J237" s="36">
        <v>45247</v>
      </c>
      <c r="K237" s="126">
        <f t="shared" si="3"/>
        <v>45247</v>
      </c>
      <c r="M237" s="115"/>
    </row>
    <row r="238" spans="4:13" ht="15" x14ac:dyDescent="0.2">
      <c r="D238"/>
      <c r="E238"/>
      <c r="F238" s="108" t="s">
        <v>592</v>
      </c>
      <c r="I238" s="34">
        <v>0.163888888888889</v>
      </c>
      <c r="J238" s="36">
        <v>45248</v>
      </c>
      <c r="K238" s="126">
        <f t="shared" si="3"/>
        <v>45248</v>
      </c>
      <c r="M238" s="115"/>
    </row>
    <row r="239" spans="4:13" ht="15" x14ac:dyDescent="0.2">
      <c r="D239"/>
      <c r="E239"/>
      <c r="F239" s="107" t="s">
        <v>596</v>
      </c>
      <c r="I239" s="34">
        <v>0.164583333333333</v>
      </c>
      <c r="J239" s="36">
        <v>45249</v>
      </c>
      <c r="K239" s="126">
        <f t="shared" si="3"/>
        <v>45249</v>
      </c>
      <c r="M239" s="115"/>
    </row>
    <row r="240" spans="4:13" ht="15" x14ac:dyDescent="0.2">
      <c r="D240"/>
      <c r="E240"/>
      <c r="F240" s="107" t="s">
        <v>884</v>
      </c>
      <c r="I240" s="34">
        <v>0.165277777777778</v>
      </c>
      <c r="J240" s="36">
        <v>45250</v>
      </c>
      <c r="K240" s="126">
        <f t="shared" si="3"/>
        <v>45250</v>
      </c>
      <c r="M240" s="115"/>
    </row>
    <row r="241" spans="4:13" ht="15" x14ac:dyDescent="0.2">
      <c r="D241"/>
      <c r="E241"/>
      <c r="F241" s="107" t="s">
        <v>504</v>
      </c>
      <c r="I241" s="34">
        <v>0.16597222222222199</v>
      </c>
      <c r="J241" s="36">
        <v>45251</v>
      </c>
      <c r="K241" s="126">
        <f t="shared" si="3"/>
        <v>45251</v>
      </c>
      <c r="M241" s="115"/>
    </row>
    <row r="242" spans="4:13" ht="15" x14ac:dyDescent="0.2">
      <c r="D242"/>
      <c r="E242"/>
      <c r="F242" s="107" t="s">
        <v>885</v>
      </c>
      <c r="I242" s="34">
        <v>0.16666666666666699</v>
      </c>
      <c r="J242" s="36">
        <v>45252</v>
      </c>
      <c r="K242" s="126">
        <f t="shared" si="3"/>
        <v>45252</v>
      </c>
      <c r="M242" s="115"/>
    </row>
    <row r="243" spans="4:13" ht="15" x14ac:dyDescent="0.2">
      <c r="D243"/>
      <c r="E243"/>
      <c r="F243" s="107" t="s">
        <v>503</v>
      </c>
      <c r="I243" s="34">
        <v>0.16736111111111099</v>
      </c>
      <c r="J243" s="36">
        <v>45253</v>
      </c>
      <c r="K243" s="126">
        <f t="shared" si="3"/>
        <v>45253</v>
      </c>
      <c r="M243" s="115"/>
    </row>
    <row r="244" spans="4:13" ht="15" x14ac:dyDescent="0.2">
      <c r="D244"/>
      <c r="E244"/>
      <c r="F244" s="107" t="s">
        <v>886</v>
      </c>
      <c r="I244" s="34">
        <v>0.16805555555555601</v>
      </c>
      <c r="J244" s="36">
        <v>45254</v>
      </c>
      <c r="K244" s="126">
        <f t="shared" si="3"/>
        <v>45254</v>
      </c>
      <c r="M244" s="115"/>
    </row>
    <row r="245" spans="4:13" ht="15" x14ac:dyDescent="0.2">
      <c r="D245"/>
      <c r="E245"/>
      <c r="F245" s="107" t="s">
        <v>514</v>
      </c>
      <c r="I245" s="34">
        <v>0.16875000000000001</v>
      </c>
      <c r="J245" s="36">
        <v>45255</v>
      </c>
      <c r="K245" s="126">
        <f t="shared" si="3"/>
        <v>45255</v>
      </c>
      <c r="M245" s="115"/>
    </row>
    <row r="246" spans="4:13" ht="15" x14ac:dyDescent="0.2">
      <c r="D246"/>
      <c r="E246"/>
      <c r="F246" s="107" t="s">
        <v>454</v>
      </c>
      <c r="I246" s="34">
        <v>0.16944444444444401</v>
      </c>
      <c r="J246" s="36">
        <v>45256</v>
      </c>
      <c r="K246" s="126">
        <f t="shared" si="3"/>
        <v>45256</v>
      </c>
      <c r="M246" s="115"/>
    </row>
    <row r="247" spans="4:13" ht="15" x14ac:dyDescent="0.2">
      <c r="D247"/>
      <c r="E247"/>
      <c r="F247" s="107" t="s">
        <v>539</v>
      </c>
      <c r="I247" s="34">
        <v>0.17013888888888901</v>
      </c>
      <c r="J247" s="36">
        <v>45257</v>
      </c>
      <c r="K247" s="126">
        <f t="shared" si="3"/>
        <v>45257</v>
      </c>
      <c r="M247" s="115"/>
    </row>
    <row r="248" spans="4:13" ht="15" x14ac:dyDescent="0.2">
      <c r="D248"/>
      <c r="E248"/>
      <c r="F248" s="107" t="s">
        <v>727</v>
      </c>
      <c r="I248" s="34">
        <v>0.170833333333333</v>
      </c>
      <c r="J248" s="36">
        <v>45258</v>
      </c>
      <c r="K248" s="126">
        <f t="shared" si="3"/>
        <v>45258</v>
      </c>
      <c r="M248" s="115"/>
    </row>
    <row r="249" spans="4:13" ht="15" x14ac:dyDescent="0.2">
      <c r="D249"/>
      <c r="E249"/>
      <c r="F249" s="107" t="s">
        <v>681</v>
      </c>
      <c r="I249" s="34">
        <v>0.171527777777778</v>
      </c>
      <c r="J249" s="36">
        <v>45259</v>
      </c>
      <c r="K249" s="126">
        <f t="shared" si="3"/>
        <v>45259</v>
      </c>
      <c r="M249" s="115"/>
    </row>
    <row r="250" spans="4:13" ht="15" x14ac:dyDescent="0.2">
      <c r="D250"/>
      <c r="E250"/>
      <c r="F250" s="107" t="s">
        <v>887</v>
      </c>
      <c r="I250" s="34">
        <v>0.172222222222222</v>
      </c>
      <c r="J250" s="36">
        <v>45260</v>
      </c>
      <c r="K250" s="126">
        <f t="shared" si="3"/>
        <v>45260</v>
      </c>
      <c r="M250" s="115"/>
    </row>
    <row r="251" spans="4:13" ht="15" x14ac:dyDescent="0.2">
      <c r="D251"/>
      <c r="E251"/>
      <c r="F251" s="107" t="s">
        <v>444</v>
      </c>
      <c r="I251" s="34">
        <v>0.172916666666667</v>
      </c>
      <c r="J251" s="36">
        <v>45261</v>
      </c>
      <c r="K251" s="126">
        <f t="shared" si="3"/>
        <v>45261</v>
      </c>
      <c r="M251" s="115"/>
    </row>
    <row r="252" spans="4:13" ht="15" x14ac:dyDescent="0.2">
      <c r="D252"/>
      <c r="E252"/>
      <c r="F252" s="107" t="s">
        <v>358</v>
      </c>
      <c r="I252" s="34">
        <v>0.17361111111111099</v>
      </c>
      <c r="J252" s="36">
        <v>45262</v>
      </c>
      <c r="K252" s="126">
        <f t="shared" si="3"/>
        <v>45262</v>
      </c>
      <c r="M252" s="115"/>
    </row>
    <row r="253" spans="4:13" ht="15" x14ac:dyDescent="0.2">
      <c r="D253"/>
      <c r="E253"/>
      <c r="F253" s="107" t="s">
        <v>475</v>
      </c>
      <c r="I253" s="34">
        <v>0.17430555555555599</v>
      </c>
      <c r="J253" s="36">
        <v>45263</v>
      </c>
      <c r="K253" s="126">
        <f t="shared" si="3"/>
        <v>45263</v>
      </c>
      <c r="M253" s="115"/>
    </row>
    <row r="254" spans="4:13" ht="15" x14ac:dyDescent="0.2">
      <c r="D254"/>
      <c r="E254"/>
      <c r="F254" s="107" t="s">
        <v>442</v>
      </c>
      <c r="I254" s="34">
        <v>0.17499999999999999</v>
      </c>
      <c r="J254" s="36">
        <v>45264</v>
      </c>
      <c r="K254" s="126">
        <f t="shared" si="3"/>
        <v>45264</v>
      </c>
      <c r="M254" s="115"/>
    </row>
    <row r="255" spans="4:13" ht="15" x14ac:dyDescent="0.2">
      <c r="D255"/>
      <c r="E255"/>
      <c r="F255" s="107" t="s">
        <v>650</v>
      </c>
      <c r="I255" s="34">
        <v>0.17569444444444399</v>
      </c>
      <c r="J255" s="36">
        <v>45265</v>
      </c>
      <c r="K255" s="126">
        <f t="shared" si="3"/>
        <v>45265</v>
      </c>
      <c r="M255" s="115"/>
    </row>
    <row r="256" spans="4:13" ht="15" x14ac:dyDescent="0.2">
      <c r="D256"/>
      <c r="E256"/>
      <c r="F256" s="107" t="s">
        <v>563</v>
      </c>
      <c r="I256" s="34">
        <v>0.17638888888888901</v>
      </c>
      <c r="J256" s="36">
        <v>45266</v>
      </c>
      <c r="K256" s="126">
        <f t="shared" si="3"/>
        <v>45266</v>
      </c>
      <c r="M256" s="115"/>
    </row>
    <row r="257" spans="4:13" ht="15" x14ac:dyDescent="0.2">
      <c r="D257"/>
      <c r="E257"/>
      <c r="F257" s="107" t="s">
        <v>560</v>
      </c>
      <c r="I257" s="34">
        <v>0.17708333333333301</v>
      </c>
      <c r="J257" s="36">
        <v>45267</v>
      </c>
      <c r="K257" s="126">
        <f t="shared" si="3"/>
        <v>45267</v>
      </c>
      <c r="M257" s="115"/>
    </row>
    <row r="258" spans="4:13" ht="15" x14ac:dyDescent="0.2">
      <c r="D258"/>
      <c r="E258"/>
      <c r="F258" s="107" t="s">
        <v>513</v>
      </c>
      <c r="I258" s="34">
        <v>0.17777777777777801</v>
      </c>
      <c r="J258" s="36">
        <v>45268</v>
      </c>
      <c r="K258" s="126">
        <f t="shared" si="3"/>
        <v>45268</v>
      </c>
      <c r="M258" s="115"/>
    </row>
    <row r="259" spans="4:13" ht="15" x14ac:dyDescent="0.2">
      <c r="D259"/>
      <c r="E259"/>
      <c r="F259" s="108" t="s">
        <v>398</v>
      </c>
      <c r="I259" s="34">
        <v>0.178472222222222</v>
      </c>
      <c r="J259" s="36">
        <v>45269</v>
      </c>
      <c r="K259" s="126">
        <f t="shared" si="3"/>
        <v>45269</v>
      </c>
      <c r="M259" s="115"/>
    </row>
    <row r="260" spans="4:13" ht="15" x14ac:dyDescent="0.2">
      <c r="D260"/>
      <c r="E260"/>
      <c r="F260" s="107" t="s">
        <v>888</v>
      </c>
      <c r="I260" s="34">
        <v>0.179166666666667</v>
      </c>
      <c r="J260" s="36">
        <v>45270</v>
      </c>
      <c r="K260" s="126">
        <f t="shared" ref="K260:K323" si="4">+J260</f>
        <v>45270</v>
      </c>
      <c r="M260" s="115"/>
    </row>
    <row r="261" spans="4:13" ht="15" x14ac:dyDescent="0.2">
      <c r="D261"/>
      <c r="E261"/>
      <c r="F261" s="107" t="s">
        <v>703</v>
      </c>
      <c r="I261" s="34">
        <v>0.179861111111111</v>
      </c>
      <c r="J261" s="36">
        <v>45271</v>
      </c>
      <c r="K261" s="126">
        <f t="shared" si="4"/>
        <v>45271</v>
      </c>
      <c r="M261" s="115"/>
    </row>
    <row r="262" spans="4:13" ht="15" x14ac:dyDescent="0.2">
      <c r="D262"/>
      <c r="E262"/>
      <c r="F262" s="107" t="s">
        <v>353</v>
      </c>
      <c r="I262" s="34">
        <v>0.180555555555556</v>
      </c>
      <c r="J262" s="36">
        <v>45272</v>
      </c>
      <c r="K262" s="126">
        <f t="shared" si="4"/>
        <v>45272</v>
      </c>
      <c r="M262" s="115"/>
    </row>
    <row r="263" spans="4:13" ht="15" x14ac:dyDescent="0.2">
      <c r="D263"/>
      <c r="E263"/>
      <c r="F263" s="107" t="s">
        <v>889</v>
      </c>
      <c r="I263" s="34">
        <v>0.18124999999999999</v>
      </c>
      <c r="J263" s="36">
        <v>45273</v>
      </c>
      <c r="K263" s="126">
        <f t="shared" si="4"/>
        <v>45273</v>
      </c>
      <c r="M263" s="115"/>
    </row>
    <row r="264" spans="4:13" ht="15" x14ac:dyDescent="0.2">
      <c r="D264"/>
      <c r="E264"/>
      <c r="F264" s="107" t="s">
        <v>296</v>
      </c>
      <c r="I264" s="34">
        <v>0.18194444444444399</v>
      </c>
      <c r="J264" s="36">
        <v>45274</v>
      </c>
      <c r="K264" s="126">
        <f t="shared" si="4"/>
        <v>45274</v>
      </c>
      <c r="M264" s="115"/>
    </row>
    <row r="265" spans="4:13" ht="15" x14ac:dyDescent="0.2">
      <c r="D265"/>
      <c r="E265"/>
      <c r="F265" s="107" t="s">
        <v>549</v>
      </c>
      <c r="I265" s="34">
        <v>0.18263888888888899</v>
      </c>
      <c r="J265" s="36">
        <v>45275</v>
      </c>
      <c r="K265" s="126">
        <f t="shared" si="4"/>
        <v>45275</v>
      </c>
      <c r="M265" s="115"/>
    </row>
    <row r="266" spans="4:13" ht="15" x14ac:dyDescent="0.2">
      <c r="D266"/>
      <c r="E266"/>
      <c r="F266" s="107" t="s">
        <v>283</v>
      </c>
      <c r="I266" s="34">
        <v>0.18333333333333299</v>
      </c>
      <c r="J266" s="36">
        <v>45276</v>
      </c>
      <c r="K266" s="126">
        <f t="shared" si="4"/>
        <v>45276</v>
      </c>
      <c r="M266" s="115"/>
    </row>
    <row r="267" spans="4:13" ht="15" x14ac:dyDescent="0.2">
      <c r="D267"/>
      <c r="E267"/>
      <c r="F267" s="107" t="s">
        <v>694</v>
      </c>
      <c r="I267" s="34">
        <v>0.18402777777777801</v>
      </c>
      <c r="J267" s="36">
        <v>45277</v>
      </c>
      <c r="K267" s="126">
        <f t="shared" si="4"/>
        <v>45277</v>
      </c>
      <c r="M267" s="115"/>
    </row>
    <row r="268" spans="4:13" ht="15" x14ac:dyDescent="0.2">
      <c r="D268"/>
      <c r="E268"/>
      <c r="F268" s="107" t="s">
        <v>890</v>
      </c>
      <c r="I268" s="34">
        <v>0.18472222222222201</v>
      </c>
      <c r="J268" s="36">
        <v>45278</v>
      </c>
      <c r="K268" s="126">
        <f t="shared" si="4"/>
        <v>45278</v>
      </c>
      <c r="M268" s="115"/>
    </row>
    <row r="269" spans="4:13" ht="15" x14ac:dyDescent="0.2">
      <c r="D269"/>
      <c r="E269"/>
      <c r="F269" s="107" t="s">
        <v>531</v>
      </c>
      <c r="I269" s="34">
        <v>0.18541666666666701</v>
      </c>
      <c r="J269" s="36">
        <v>45279</v>
      </c>
      <c r="K269" s="126">
        <f t="shared" si="4"/>
        <v>45279</v>
      </c>
      <c r="M269" s="115"/>
    </row>
    <row r="270" spans="4:13" ht="15" x14ac:dyDescent="0.2">
      <c r="D270"/>
      <c r="E270"/>
      <c r="F270" s="107" t="s">
        <v>394</v>
      </c>
      <c r="I270" s="34">
        <v>0.18611111111111101</v>
      </c>
      <c r="J270" s="36">
        <v>45280</v>
      </c>
      <c r="K270" s="126">
        <f t="shared" si="4"/>
        <v>45280</v>
      </c>
      <c r="M270" s="115"/>
    </row>
    <row r="271" spans="4:13" ht="15" x14ac:dyDescent="0.2">
      <c r="D271"/>
      <c r="E271"/>
      <c r="F271" s="107" t="s">
        <v>421</v>
      </c>
      <c r="I271" s="34">
        <v>0.186805555555556</v>
      </c>
      <c r="J271" s="36">
        <v>45281</v>
      </c>
      <c r="K271" s="126">
        <f t="shared" si="4"/>
        <v>45281</v>
      </c>
      <c r="M271" s="115"/>
    </row>
    <row r="272" spans="4:13" ht="15" x14ac:dyDescent="0.2">
      <c r="D272"/>
      <c r="E272"/>
      <c r="F272" s="107" t="s">
        <v>891</v>
      </c>
      <c r="I272" s="34">
        <v>0.1875</v>
      </c>
      <c r="J272" s="36">
        <v>45282</v>
      </c>
      <c r="K272" s="126">
        <f t="shared" si="4"/>
        <v>45282</v>
      </c>
      <c r="M272" s="115"/>
    </row>
    <row r="273" spans="4:13" ht="15" x14ac:dyDescent="0.2">
      <c r="D273"/>
      <c r="E273"/>
      <c r="F273" s="107" t="s">
        <v>529</v>
      </c>
      <c r="I273" s="34">
        <v>0.188194444444444</v>
      </c>
      <c r="J273" s="36">
        <v>45283</v>
      </c>
      <c r="K273" s="126">
        <f t="shared" si="4"/>
        <v>45283</v>
      </c>
      <c r="M273" s="115"/>
    </row>
    <row r="274" spans="4:13" ht="15" x14ac:dyDescent="0.2">
      <c r="D274"/>
      <c r="E274"/>
      <c r="F274" s="107" t="s">
        <v>328</v>
      </c>
      <c r="I274" s="34">
        <v>0.18888888888888899</v>
      </c>
      <c r="J274" s="36">
        <v>45284</v>
      </c>
      <c r="K274" s="126">
        <f t="shared" si="4"/>
        <v>45284</v>
      </c>
      <c r="M274" s="117"/>
    </row>
    <row r="275" spans="4:13" ht="15" x14ac:dyDescent="0.2">
      <c r="D275"/>
      <c r="E275"/>
      <c r="F275" s="107" t="s">
        <v>343</v>
      </c>
      <c r="I275" s="34">
        <v>0.18958333333333299</v>
      </c>
      <c r="J275" s="36">
        <v>45285</v>
      </c>
      <c r="K275" s="126">
        <f t="shared" si="4"/>
        <v>45285</v>
      </c>
      <c r="M275" s="115"/>
    </row>
    <row r="276" spans="4:13" ht="15" x14ac:dyDescent="0.2">
      <c r="D276"/>
      <c r="E276"/>
      <c r="F276" s="107" t="s">
        <v>415</v>
      </c>
      <c r="I276" s="34">
        <v>0.19027777777777799</v>
      </c>
      <c r="J276" s="36">
        <v>45286</v>
      </c>
      <c r="K276" s="126">
        <f t="shared" si="4"/>
        <v>45286</v>
      </c>
      <c r="M276" s="115"/>
    </row>
    <row r="277" spans="4:13" ht="15" x14ac:dyDescent="0.2">
      <c r="D277"/>
      <c r="E277"/>
      <c r="F277" s="107" t="s">
        <v>416</v>
      </c>
      <c r="I277" s="34">
        <v>0.19097222222222199</v>
      </c>
      <c r="J277" s="36">
        <v>45287</v>
      </c>
      <c r="K277" s="126">
        <f t="shared" si="4"/>
        <v>45287</v>
      </c>
      <c r="M277" s="115"/>
    </row>
    <row r="278" spans="4:13" ht="15" x14ac:dyDescent="0.2">
      <c r="D278"/>
      <c r="E278"/>
      <c r="F278" s="107" t="s">
        <v>684</v>
      </c>
      <c r="I278" s="34">
        <v>0.19166666666666701</v>
      </c>
      <c r="J278" s="36">
        <v>45288</v>
      </c>
      <c r="K278" s="126">
        <f t="shared" si="4"/>
        <v>45288</v>
      </c>
      <c r="M278" s="115"/>
    </row>
    <row r="279" spans="4:13" ht="15" x14ac:dyDescent="0.2">
      <c r="D279"/>
      <c r="E279"/>
      <c r="F279" s="107" t="s">
        <v>327</v>
      </c>
      <c r="I279" s="34">
        <v>0.19236111111111101</v>
      </c>
      <c r="J279" s="36">
        <v>45289</v>
      </c>
      <c r="K279" s="126">
        <f t="shared" si="4"/>
        <v>45289</v>
      </c>
      <c r="M279" s="115"/>
    </row>
    <row r="280" spans="4:13" ht="15" x14ac:dyDescent="0.2">
      <c r="D280"/>
      <c r="E280"/>
      <c r="F280" s="107" t="s">
        <v>671</v>
      </c>
      <c r="I280" s="34">
        <v>0.19305555555555601</v>
      </c>
      <c r="J280" s="36">
        <v>45290</v>
      </c>
      <c r="K280" s="126">
        <f t="shared" si="4"/>
        <v>45290</v>
      </c>
      <c r="M280" s="115"/>
    </row>
    <row r="281" spans="4:13" ht="15" x14ac:dyDescent="0.2">
      <c r="D281"/>
      <c r="E281"/>
      <c r="F281" s="107" t="s">
        <v>647</v>
      </c>
      <c r="I281" s="34">
        <v>0.19375000000000001</v>
      </c>
      <c r="J281" s="36">
        <v>45291</v>
      </c>
      <c r="K281" s="126">
        <f t="shared" si="4"/>
        <v>45291</v>
      </c>
      <c r="M281" s="115"/>
    </row>
    <row r="282" spans="4:13" ht="15" x14ac:dyDescent="0.2">
      <c r="D282"/>
      <c r="E282"/>
      <c r="F282" s="107" t="s">
        <v>465</v>
      </c>
      <c r="I282" s="34">
        <v>0.194444444444444</v>
      </c>
      <c r="J282" s="36">
        <v>45292</v>
      </c>
      <c r="K282" s="126">
        <f t="shared" si="4"/>
        <v>45292</v>
      </c>
      <c r="M282" s="115"/>
    </row>
    <row r="283" spans="4:13" ht="15" x14ac:dyDescent="0.2">
      <c r="D283"/>
      <c r="E283"/>
      <c r="F283" s="107" t="s">
        <v>700</v>
      </c>
      <c r="I283" s="34">
        <v>0.195138888888889</v>
      </c>
      <c r="J283" s="36">
        <v>45293</v>
      </c>
      <c r="K283" s="126">
        <f t="shared" si="4"/>
        <v>45293</v>
      </c>
      <c r="M283" s="115"/>
    </row>
    <row r="284" spans="4:13" ht="15" x14ac:dyDescent="0.2">
      <c r="D284"/>
      <c r="E284"/>
      <c r="F284" s="107" t="s">
        <v>892</v>
      </c>
      <c r="I284" s="34">
        <v>0.195833333333333</v>
      </c>
      <c r="J284" s="36">
        <v>45294</v>
      </c>
      <c r="K284" s="126">
        <f t="shared" si="4"/>
        <v>45294</v>
      </c>
      <c r="M284" s="115"/>
    </row>
    <row r="285" spans="4:13" ht="15" x14ac:dyDescent="0.2">
      <c r="D285"/>
      <c r="E285"/>
      <c r="F285" s="107" t="s">
        <v>393</v>
      </c>
      <c r="I285" s="34">
        <v>0.196527777777778</v>
      </c>
      <c r="J285" s="36">
        <v>45295</v>
      </c>
      <c r="K285" s="126">
        <f t="shared" si="4"/>
        <v>45295</v>
      </c>
      <c r="M285" s="115"/>
    </row>
    <row r="286" spans="4:13" ht="15" x14ac:dyDescent="0.2">
      <c r="D286"/>
      <c r="E286"/>
      <c r="F286" s="107" t="s">
        <v>893</v>
      </c>
      <c r="I286" s="34">
        <v>0.19722222222222199</v>
      </c>
      <c r="J286" s="36">
        <v>45296</v>
      </c>
      <c r="K286" s="126">
        <f t="shared" si="4"/>
        <v>45296</v>
      </c>
      <c r="M286" s="115"/>
    </row>
    <row r="287" spans="4:13" ht="15" x14ac:dyDescent="0.2">
      <c r="D287"/>
      <c r="E287"/>
      <c r="F287" s="107" t="s">
        <v>894</v>
      </c>
      <c r="I287" s="34">
        <v>0.19791666666666699</v>
      </c>
      <c r="J287" s="36">
        <v>45297</v>
      </c>
      <c r="K287" s="126">
        <f t="shared" si="4"/>
        <v>45297</v>
      </c>
      <c r="M287" s="115"/>
    </row>
    <row r="288" spans="4:13" ht="15" x14ac:dyDescent="0.2">
      <c r="D288"/>
      <c r="E288"/>
      <c r="F288" s="107" t="s">
        <v>744</v>
      </c>
      <c r="I288" s="34">
        <v>0.19861111111111099</v>
      </c>
      <c r="J288" s="36">
        <v>45298</v>
      </c>
      <c r="K288" s="126">
        <f t="shared" si="4"/>
        <v>45298</v>
      </c>
      <c r="M288" s="115"/>
    </row>
    <row r="289" spans="4:13" ht="15" x14ac:dyDescent="0.2">
      <c r="D289"/>
      <c r="E289"/>
      <c r="F289" s="107" t="s">
        <v>471</v>
      </c>
      <c r="I289" s="34">
        <v>0.19930555555555601</v>
      </c>
      <c r="J289" s="36">
        <v>45299</v>
      </c>
      <c r="K289" s="126">
        <f t="shared" si="4"/>
        <v>45299</v>
      </c>
      <c r="M289" s="115"/>
    </row>
    <row r="290" spans="4:13" ht="15" x14ac:dyDescent="0.2">
      <c r="D290"/>
      <c r="E290"/>
      <c r="F290" s="107" t="s">
        <v>895</v>
      </c>
      <c r="I290" s="34">
        <v>0.2</v>
      </c>
      <c r="J290" s="36">
        <v>45300</v>
      </c>
      <c r="K290" s="126">
        <f t="shared" si="4"/>
        <v>45300</v>
      </c>
      <c r="M290" s="115"/>
    </row>
    <row r="291" spans="4:13" ht="15" x14ac:dyDescent="0.2">
      <c r="D291"/>
      <c r="E291"/>
      <c r="F291" s="107" t="s">
        <v>617</v>
      </c>
      <c r="I291" s="34">
        <v>0.20069444444444401</v>
      </c>
      <c r="J291" s="36">
        <v>45301</v>
      </c>
      <c r="K291" s="126">
        <f t="shared" si="4"/>
        <v>45301</v>
      </c>
      <c r="M291" s="115"/>
    </row>
    <row r="292" spans="4:13" ht="15" x14ac:dyDescent="0.2">
      <c r="D292"/>
      <c r="E292"/>
      <c r="F292" s="107" t="s">
        <v>632</v>
      </c>
      <c r="I292" s="34">
        <v>0.20138888888888901</v>
      </c>
      <c r="J292" s="36">
        <v>45302</v>
      </c>
      <c r="K292" s="126">
        <f t="shared" si="4"/>
        <v>45302</v>
      </c>
      <c r="M292" s="115"/>
    </row>
    <row r="293" spans="4:13" ht="15" x14ac:dyDescent="0.2">
      <c r="D293"/>
      <c r="E293"/>
      <c r="F293" s="107" t="s">
        <v>896</v>
      </c>
      <c r="I293" s="34">
        <v>0.202083333333333</v>
      </c>
      <c r="J293" s="36">
        <v>45303</v>
      </c>
      <c r="K293" s="126">
        <f t="shared" si="4"/>
        <v>45303</v>
      </c>
      <c r="M293" s="115"/>
    </row>
    <row r="294" spans="4:13" ht="15" x14ac:dyDescent="0.2">
      <c r="D294"/>
      <c r="E294"/>
      <c r="F294" s="107" t="s">
        <v>544</v>
      </c>
      <c r="I294" s="34">
        <v>0.202777777777778</v>
      </c>
      <c r="J294" s="36">
        <v>45304</v>
      </c>
      <c r="K294" s="126">
        <f t="shared" si="4"/>
        <v>45304</v>
      </c>
      <c r="M294" s="115"/>
    </row>
    <row r="295" spans="4:13" ht="15" x14ac:dyDescent="0.2">
      <c r="D295"/>
      <c r="E295"/>
      <c r="F295" s="107" t="s">
        <v>669</v>
      </c>
      <c r="I295" s="34">
        <v>0.203472222222222</v>
      </c>
      <c r="J295" s="36">
        <v>45305</v>
      </c>
      <c r="K295" s="126">
        <f t="shared" si="4"/>
        <v>45305</v>
      </c>
      <c r="M295" s="115"/>
    </row>
    <row r="296" spans="4:13" ht="15" x14ac:dyDescent="0.2">
      <c r="D296"/>
      <c r="E296"/>
      <c r="F296" s="107" t="s">
        <v>342</v>
      </c>
      <c r="I296" s="34">
        <v>0.204166666666667</v>
      </c>
      <c r="J296" s="36">
        <v>45306</v>
      </c>
      <c r="K296" s="126">
        <f t="shared" si="4"/>
        <v>45306</v>
      </c>
      <c r="M296" s="115"/>
    </row>
    <row r="297" spans="4:13" ht="15" x14ac:dyDescent="0.2">
      <c r="D297"/>
      <c r="E297"/>
      <c r="F297" s="107" t="s">
        <v>426</v>
      </c>
      <c r="I297" s="34">
        <v>0.20486111111111099</v>
      </c>
      <c r="J297" s="36">
        <v>45307</v>
      </c>
      <c r="K297" s="126">
        <f t="shared" si="4"/>
        <v>45307</v>
      </c>
      <c r="M297" s="115"/>
    </row>
    <row r="298" spans="4:13" ht="15" x14ac:dyDescent="0.2">
      <c r="D298"/>
      <c r="E298"/>
      <c r="F298" s="107" t="s">
        <v>642</v>
      </c>
      <c r="I298" s="34">
        <v>0.20555555555555599</v>
      </c>
      <c r="J298" s="36">
        <v>45308</v>
      </c>
      <c r="K298" s="126">
        <f t="shared" si="4"/>
        <v>45308</v>
      </c>
      <c r="M298" s="115"/>
    </row>
    <row r="299" spans="4:13" ht="15" x14ac:dyDescent="0.2">
      <c r="D299"/>
      <c r="E299"/>
      <c r="F299" s="107" t="s">
        <v>680</v>
      </c>
      <c r="I299" s="34">
        <v>0.20624999999999999</v>
      </c>
      <c r="J299" s="36">
        <v>45309</v>
      </c>
      <c r="K299" s="126">
        <f t="shared" si="4"/>
        <v>45309</v>
      </c>
      <c r="M299" s="115"/>
    </row>
    <row r="300" spans="4:13" ht="15" x14ac:dyDescent="0.2">
      <c r="D300"/>
      <c r="E300"/>
      <c r="F300" s="107" t="s">
        <v>692</v>
      </c>
      <c r="I300" s="34">
        <v>0.20694444444444399</v>
      </c>
      <c r="J300" s="36">
        <v>45310</v>
      </c>
      <c r="K300" s="126">
        <f t="shared" si="4"/>
        <v>45310</v>
      </c>
      <c r="M300" s="115"/>
    </row>
    <row r="301" spans="4:13" ht="15" x14ac:dyDescent="0.2">
      <c r="D301"/>
      <c r="E301"/>
      <c r="F301" s="107" t="s">
        <v>579</v>
      </c>
      <c r="I301" s="34">
        <v>0.20763888888888901</v>
      </c>
      <c r="J301" s="36">
        <v>45311</v>
      </c>
      <c r="K301" s="126">
        <f t="shared" si="4"/>
        <v>45311</v>
      </c>
      <c r="M301" s="115"/>
    </row>
    <row r="302" spans="4:13" ht="15" x14ac:dyDescent="0.2">
      <c r="D302"/>
      <c r="E302"/>
      <c r="F302" s="107" t="s">
        <v>897</v>
      </c>
      <c r="I302" s="34">
        <v>0.20833333333333301</v>
      </c>
      <c r="J302" s="36">
        <v>45312</v>
      </c>
      <c r="K302" s="126">
        <f t="shared" si="4"/>
        <v>45312</v>
      </c>
      <c r="M302" s="115"/>
    </row>
    <row r="303" spans="4:13" ht="15" x14ac:dyDescent="0.2">
      <c r="D303"/>
      <c r="E303"/>
      <c r="F303" s="107" t="s">
        <v>646</v>
      </c>
      <c r="I303" s="34">
        <v>0.20902777777777801</v>
      </c>
      <c r="J303" s="36">
        <v>45313</v>
      </c>
      <c r="K303" s="126">
        <f t="shared" si="4"/>
        <v>45313</v>
      </c>
      <c r="M303" s="115"/>
    </row>
    <row r="304" spans="4:13" ht="15" x14ac:dyDescent="0.2">
      <c r="D304"/>
      <c r="E304"/>
      <c r="F304" s="107" t="s">
        <v>566</v>
      </c>
      <c r="I304" s="34">
        <v>0.209722222222222</v>
      </c>
      <c r="J304" s="36">
        <v>45314</v>
      </c>
      <c r="K304" s="126">
        <f t="shared" si="4"/>
        <v>45314</v>
      </c>
      <c r="M304" s="115"/>
    </row>
    <row r="305" spans="4:13" ht="15" x14ac:dyDescent="0.2">
      <c r="D305"/>
      <c r="E305"/>
      <c r="F305" s="107" t="s">
        <v>338</v>
      </c>
      <c r="I305" s="34">
        <v>0.210416666666667</v>
      </c>
      <c r="J305" s="36">
        <v>45315</v>
      </c>
      <c r="K305" s="126">
        <f t="shared" si="4"/>
        <v>45315</v>
      </c>
      <c r="M305" s="115"/>
    </row>
    <row r="306" spans="4:13" ht="15" x14ac:dyDescent="0.2">
      <c r="D306"/>
      <c r="E306"/>
      <c r="F306" s="107" t="s">
        <v>624</v>
      </c>
      <c r="I306" s="34">
        <v>0.211111111111111</v>
      </c>
      <c r="J306" s="36">
        <v>45316</v>
      </c>
      <c r="K306" s="126">
        <f t="shared" si="4"/>
        <v>45316</v>
      </c>
      <c r="M306" s="115"/>
    </row>
    <row r="307" spans="4:13" ht="15" x14ac:dyDescent="0.2">
      <c r="D307"/>
      <c r="E307"/>
      <c r="F307" s="107" t="s">
        <v>594</v>
      </c>
      <c r="I307" s="34">
        <v>0.211805555555556</v>
      </c>
      <c r="J307" s="36">
        <v>45317</v>
      </c>
      <c r="K307" s="126">
        <f t="shared" si="4"/>
        <v>45317</v>
      </c>
      <c r="M307" s="115"/>
    </row>
    <row r="308" spans="4:13" ht="15" x14ac:dyDescent="0.2">
      <c r="D308"/>
      <c r="E308"/>
      <c r="F308" s="107" t="s">
        <v>511</v>
      </c>
      <c r="I308" s="34">
        <v>0.21249999999999999</v>
      </c>
      <c r="J308" s="36">
        <v>45318</v>
      </c>
      <c r="K308" s="126">
        <f t="shared" si="4"/>
        <v>45318</v>
      </c>
      <c r="M308" s="115"/>
    </row>
    <row r="309" spans="4:13" ht="15" x14ac:dyDescent="0.2">
      <c r="D309"/>
      <c r="E309"/>
      <c r="F309" s="107" t="s">
        <v>687</v>
      </c>
      <c r="I309" s="34">
        <v>0.21319444444444399</v>
      </c>
      <c r="J309" s="36">
        <v>45319</v>
      </c>
      <c r="K309" s="126">
        <f t="shared" si="4"/>
        <v>45319</v>
      </c>
      <c r="M309" s="115"/>
    </row>
    <row r="310" spans="4:13" ht="15" x14ac:dyDescent="0.2">
      <c r="D310"/>
      <c r="E310"/>
      <c r="F310" s="107" t="s">
        <v>460</v>
      </c>
      <c r="I310" s="34">
        <v>0.21388888888888899</v>
      </c>
      <c r="J310" s="36">
        <v>45320</v>
      </c>
      <c r="K310" s="126">
        <f t="shared" si="4"/>
        <v>45320</v>
      </c>
      <c r="M310" s="115"/>
    </row>
    <row r="311" spans="4:13" ht="15" x14ac:dyDescent="0.2">
      <c r="D311"/>
      <c r="E311"/>
      <c r="F311" s="108" t="s">
        <v>330</v>
      </c>
      <c r="I311" s="34">
        <v>0.21458333333333299</v>
      </c>
      <c r="J311" s="36">
        <v>45321</v>
      </c>
      <c r="K311" s="126">
        <f t="shared" si="4"/>
        <v>45321</v>
      </c>
      <c r="M311" s="115"/>
    </row>
    <row r="312" spans="4:13" ht="15" x14ac:dyDescent="0.2">
      <c r="D312"/>
      <c r="E312"/>
      <c r="F312" s="107" t="s">
        <v>337</v>
      </c>
      <c r="I312" s="34">
        <v>0.21527777777777801</v>
      </c>
      <c r="J312" s="36">
        <v>45322</v>
      </c>
      <c r="K312" s="126">
        <f t="shared" si="4"/>
        <v>45322</v>
      </c>
      <c r="M312" s="115"/>
    </row>
    <row r="313" spans="4:13" ht="15" x14ac:dyDescent="0.2">
      <c r="D313"/>
      <c r="E313"/>
      <c r="F313" s="107" t="s">
        <v>732</v>
      </c>
      <c r="I313" s="34">
        <v>0.21597222222222201</v>
      </c>
      <c r="J313" s="36">
        <v>45323</v>
      </c>
      <c r="K313" s="126">
        <f t="shared" si="4"/>
        <v>45323</v>
      </c>
      <c r="M313" s="115"/>
    </row>
    <row r="314" spans="4:13" ht="15" x14ac:dyDescent="0.2">
      <c r="D314"/>
      <c r="E314"/>
      <c r="F314" s="108" t="s">
        <v>577</v>
      </c>
      <c r="I314" s="34">
        <v>0.21666666666666701</v>
      </c>
      <c r="J314" s="36">
        <v>45324</v>
      </c>
      <c r="K314" s="126">
        <f t="shared" si="4"/>
        <v>45324</v>
      </c>
      <c r="M314" s="115"/>
    </row>
    <row r="315" spans="4:13" ht="15" x14ac:dyDescent="0.2">
      <c r="D315"/>
      <c r="E315"/>
      <c r="F315" s="107" t="s">
        <v>521</v>
      </c>
      <c r="I315" s="34">
        <v>0.21736111111111101</v>
      </c>
      <c r="J315" s="36">
        <v>45325</v>
      </c>
      <c r="K315" s="126">
        <f t="shared" si="4"/>
        <v>45325</v>
      </c>
      <c r="M315" s="115"/>
    </row>
    <row r="316" spans="4:13" ht="15" x14ac:dyDescent="0.2">
      <c r="D316"/>
      <c r="E316"/>
      <c r="F316" s="107" t="s">
        <v>716</v>
      </c>
      <c r="I316" s="34">
        <v>0.218055555555556</v>
      </c>
      <c r="J316" s="36">
        <v>45326</v>
      </c>
      <c r="K316" s="126">
        <f t="shared" si="4"/>
        <v>45326</v>
      </c>
      <c r="M316" s="115"/>
    </row>
    <row r="317" spans="4:13" ht="15" x14ac:dyDescent="0.2">
      <c r="D317"/>
      <c r="E317"/>
      <c r="F317" s="107" t="s">
        <v>898</v>
      </c>
      <c r="I317" s="34">
        <v>0.21875</v>
      </c>
      <c r="J317" s="36">
        <v>45327</v>
      </c>
      <c r="K317" s="126">
        <f t="shared" si="4"/>
        <v>45327</v>
      </c>
      <c r="M317" s="115"/>
    </row>
    <row r="318" spans="4:13" ht="15" x14ac:dyDescent="0.2">
      <c r="D318"/>
      <c r="E318"/>
      <c r="F318" s="107" t="s">
        <v>499</v>
      </c>
      <c r="I318" s="34">
        <v>0.219444444444444</v>
      </c>
      <c r="J318" s="36">
        <v>45328</v>
      </c>
      <c r="K318" s="126">
        <f t="shared" si="4"/>
        <v>45328</v>
      </c>
      <c r="M318" s="115"/>
    </row>
    <row r="319" spans="4:13" ht="15" x14ac:dyDescent="0.2">
      <c r="D319"/>
      <c r="E319"/>
      <c r="F319" s="107" t="s">
        <v>745</v>
      </c>
      <c r="I319" s="34">
        <v>0.22013888888888899</v>
      </c>
      <c r="J319" s="36">
        <v>45329</v>
      </c>
      <c r="K319" s="126">
        <f t="shared" si="4"/>
        <v>45329</v>
      </c>
      <c r="M319" s="116"/>
    </row>
    <row r="320" spans="4:13" ht="15" x14ac:dyDescent="0.2">
      <c r="D320"/>
      <c r="E320"/>
      <c r="F320" s="108" t="s">
        <v>610</v>
      </c>
      <c r="I320" s="34">
        <v>0.22083333333333299</v>
      </c>
      <c r="J320" s="36">
        <v>45330</v>
      </c>
      <c r="K320" s="126">
        <f t="shared" si="4"/>
        <v>45330</v>
      </c>
      <c r="M320" s="116"/>
    </row>
    <row r="321" spans="4:13" ht="15" x14ac:dyDescent="0.2">
      <c r="D321"/>
      <c r="E321"/>
      <c r="F321" s="108" t="s">
        <v>397</v>
      </c>
      <c r="I321" s="34">
        <v>0.22152777777777799</v>
      </c>
      <c r="J321" s="36">
        <v>45331</v>
      </c>
      <c r="K321" s="126">
        <f t="shared" si="4"/>
        <v>45331</v>
      </c>
      <c r="M321" s="115"/>
    </row>
    <row r="322" spans="4:13" ht="15" x14ac:dyDescent="0.2">
      <c r="D322"/>
      <c r="E322"/>
      <c r="F322" s="107" t="s">
        <v>899</v>
      </c>
      <c r="I322" s="34">
        <v>0.22222222222222199</v>
      </c>
      <c r="J322" s="36">
        <v>45332</v>
      </c>
      <c r="K322" s="126">
        <f t="shared" si="4"/>
        <v>45332</v>
      </c>
      <c r="M322" s="115"/>
    </row>
    <row r="323" spans="4:13" ht="15" x14ac:dyDescent="0.2">
      <c r="D323"/>
      <c r="E323"/>
      <c r="F323" s="107" t="s">
        <v>408</v>
      </c>
      <c r="I323" s="34">
        <v>0.22291666666666701</v>
      </c>
      <c r="J323" s="36">
        <v>45333</v>
      </c>
      <c r="K323" s="126">
        <f t="shared" si="4"/>
        <v>45333</v>
      </c>
      <c r="M323" s="115"/>
    </row>
    <row r="324" spans="4:13" ht="15" x14ac:dyDescent="0.2">
      <c r="D324"/>
      <c r="E324"/>
      <c r="F324" s="107" t="s">
        <v>721</v>
      </c>
      <c r="I324" s="34">
        <v>0.22361111111111101</v>
      </c>
      <c r="J324" s="36">
        <v>45334</v>
      </c>
      <c r="K324" s="126">
        <f t="shared" ref="K324:K387" si="5">+J324</f>
        <v>45334</v>
      </c>
      <c r="M324" s="115"/>
    </row>
    <row r="325" spans="4:13" ht="15" x14ac:dyDescent="0.2">
      <c r="D325"/>
      <c r="E325"/>
      <c r="F325" s="107" t="s">
        <v>392</v>
      </c>
      <c r="I325" s="34">
        <v>0.22430555555555601</v>
      </c>
      <c r="J325" s="36">
        <v>45335</v>
      </c>
      <c r="K325" s="126">
        <f t="shared" si="5"/>
        <v>45335</v>
      </c>
      <c r="M325" s="115"/>
    </row>
    <row r="326" spans="4:13" ht="15" x14ac:dyDescent="0.2">
      <c r="D326"/>
      <c r="E326"/>
      <c r="F326" s="107" t="s">
        <v>481</v>
      </c>
      <c r="I326" s="34">
        <v>0.22500000000000001</v>
      </c>
      <c r="J326" s="36">
        <v>45336</v>
      </c>
      <c r="K326" s="126">
        <f t="shared" si="5"/>
        <v>45336</v>
      </c>
      <c r="M326" s="115"/>
    </row>
    <row r="327" spans="4:13" ht="15" x14ac:dyDescent="0.2">
      <c r="D327"/>
      <c r="E327"/>
      <c r="F327" s="107" t="s">
        <v>298</v>
      </c>
      <c r="I327" s="34">
        <v>0.225694444444444</v>
      </c>
      <c r="J327" s="36">
        <v>45337</v>
      </c>
      <c r="K327" s="126">
        <f t="shared" si="5"/>
        <v>45337</v>
      </c>
      <c r="M327" s="115"/>
    </row>
    <row r="328" spans="4:13" ht="15" x14ac:dyDescent="0.2">
      <c r="D328"/>
      <c r="E328"/>
      <c r="F328" s="107" t="s">
        <v>722</v>
      </c>
      <c r="I328" s="34">
        <v>0.226388888888889</v>
      </c>
      <c r="J328" s="36">
        <v>45338</v>
      </c>
      <c r="K328" s="126">
        <f t="shared" si="5"/>
        <v>45338</v>
      </c>
      <c r="M328" s="115"/>
    </row>
    <row r="329" spans="4:13" ht="15" x14ac:dyDescent="0.2">
      <c r="D329"/>
      <c r="E329"/>
      <c r="F329" s="107" t="s">
        <v>697</v>
      </c>
      <c r="I329" s="34">
        <v>0.227083333333333</v>
      </c>
      <c r="J329" s="36">
        <v>45339</v>
      </c>
      <c r="K329" s="126">
        <f t="shared" si="5"/>
        <v>45339</v>
      </c>
      <c r="M329" s="115"/>
    </row>
    <row r="330" spans="4:13" ht="15" x14ac:dyDescent="0.2">
      <c r="D330"/>
      <c r="E330"/>
      <c r="F330" s="107" t="s">
        <v>452</v>
      </c>
      <c r="I330" s="34">
        <v>0.227777777777778</v>
      </c>
      <c r="J330" s="36">
        <v>45340</v>
      </c>
      <c r="K330" s="126">
        <f t="shared" si="5"/>
        <v>45340</v>
      </c>
      <c r="M330" s="115"/>
    </row>
    <row r="331" spans="4:13" ht="15" x14ac:dyDescent="0.2">
      <c r="D331"/>
      <c r="E331"/>
      <c r="F331" s="107" t="s">
        <v>373</v>
      </c>
      <c r="I331" s="34">
        <v>0.22847222222222199</v>
      </c>
      <c r="J331" s="36">
        <v>45341</v>
      </c>
      <c r="K331" s="126">
        <f t="shared" si="5"/>
        <v>45341</v>
      </c>
      <c r="M331" s="115"/>
    </row>
    <row r="332" spans="4:13" ht="15" x14ac:dyDescent="0.2">
      <c r="D332"/>
      <c r="E332"/>
      <c r="F332" s="107" t="s">
        <v>360</v>
      </c>
      <c r="I332" s="34">
        <v>0.22916666666666699</v>
      </c>
      <c r="J332" s="36">
        <v>45342</v>
      </c>
      <c r="K332" s="126">
        <f t="shared" si="5"/>
        <v>45342</v>
      </c>
      <c r="M332" s="115"/>
    </row>
    <row r="333" spans="4:13" ht="15" x14ac:dyDescent="0.2">
      <c r="D333"/>
      <c r="E333"/>
      <c r="F333" s="107" t="s">
        <v>341</v>
      </c>
      <c r="I333" s="34">
        <v>0.22986111111111099</v>
      </c>
      <c r="J333" s="36">
        <v>45343</v>
      </c>
      <c r="K333" s="126">
        <f t="shared" si="5"/>
        <v>45343</v>
      </c>
      <c r="M333" s="115"/>
    </row>
    <row r="334" spans="4:13" ht="15" x14ac:dyDescent="0.2">
      <c r="D334"/>
      <c r="E334"/>
      <c r="F334" s="107" t="s">
        <v>322</v>
      </c>
      <c r="I334" s="34">
        <v>0.23055555555555601</v>
      </c>
      <c r="J334" s="36">
        <v>45344</v>
      </c>
      <c r="K334" s="126">
        <f t="shared" si="5"/>
        <v>45344</v>
      </c>
      <c r="M334" s="115"/>
    </row>
    <row r="335" spans="4:13" ht="15" x14ac:dyDescent="0.2">
      <c r="D335"/>
      <c r="E335"/>
      <c r="F335" s="107" t="s">
        <v>595</v>
      </c>
      <c r="I335" s="34">
        <v>0.23125000000000001</v>
      </c>
      <c r="J335" s="36">
        <v>45345</v>
      </c>
      <c r="K335" s="126">
        <f t="shared" si="5"/>
        <v>45345</v>
      </c>
      <c r="M335" s="115"/>
    </row>
    <row r="336" spans="4:13" ht="15" x14ac:dyDescent="0.2">
      <c r="D336"/>
      <c r="E336"/>
      <c r="F336" s="107" t="s">
        <v>401</v>
      </c>
      <c r="I336" s="34">
        <v>0.23194444444444401</v>
      </c>
      <c r="J336" s="36">
        <v>45346</v>
      </c>
      <c r="K336" s="126">
        <f t="shared" si="5"/>
        <v>45346</v>
      </c>
      <c r="M336" s="115"/>
    </row>
    <row r="337" spans="4:13" ht="15" x14ac:dyDescent="0.2">
      <c r="D337"/>
      <c r="E337"/>
      <c r="F337" s="107" t="s">
        <v>288</v>
      </c>
      <c r="I337" s="34">
        <v>0.23263888888888901</v>
      </c>
      <c r="J337" s="36">
        <v>45347</v>
      </c>
      <c r="K337" s="126">
        <f t="shared" si="5"/>
        <v>45347</v>
      </c>
      <c r="M337" s="115"/>
    </row>
    <row r="338" spans="4:13" ht="15" x14ac:dyDescent="0.2">
      <c r="D338"/>
      <c r="E338"/>
      <c r="F338" s="108" t="s">
        <v>314</v>
      </c>
      <c r="I338" s="34">
        <v>0.233333333333333</v>
      </c>
      <c r="J338" s="36">
        <v>45348</v>
      </c>
      <c r="K338" s="126">
        <f t="shared" si="5"/>
        <v>45348</v>
      </c>
      <c r="M338" s="115"/>
    </row>
    <row r="339" spans="4:13" ht="15" x14ac:dyDescent="0.2">
      <c r="D339"/>
      <c r="E339"/>
      <c r="F339" s="107" t="s">
        <v>900</v>
      </c>
      <c r="I339" s="34">
        <v>0.234027777777778</v>
      </c>
      <c r="J339" s="36">
        <v>45349</v>
      </c>
      <c r="K339" s="126">
        <f t="shared" si="5"/>
        <v>45349</v>
      </c>
      <c r="M339" s="115"/>
    </row>
    <row r="340" spans="4:13" ht="15" x14ac:dyDescent="0.2">
      <c r="D340"/>
      <c r="E340"/>
      <c r="F340" s="107" t="s">
        <v>901</v>
      </c>
      <c r="I340" s="34">
        <v>0.234722222222222</v>
      </c>
      <c r="J340" s="36">
        <v>45350</v>
      </c>
      <c r="K340" s="126">
        <f t="shared" si="5"/>
        <v>45350</v>
      </c>
      <c r="M340" s="115"/>
    </row>
    <row r="341" spans="4:13" ht="15" x14ac:dyDescent="0.2">
      <c r="D341"/>
      <c r="E341"/>
      <c r="F341" s="107" t="s">
        <v>520</v>
      </c>
      <c r="I341" s="34">
        <v>0.235416666666667</v>
      </c>
      <c r="J341" s="36">
        <v>45351</v>
      </c>
      <c r="K341" s="126">
        <f t="shared" si="5"/>
        <v>45351</v>
      </c>
      <c r="M341" s="115"/>
    </row>
    <row r="342" spans="4:13" ht="15" x14ac:dyDescent="0.2">
      <c r="D342"/>
      <c r="E342"/>
      <c r="F342" s="107" t="s">
        <v>349</v>
      </c>
      <c r="I342" s="34">
        <v>0.23611111111111099</v>
      </c>
      <c r="J342" s="36">
        <v>45352</v>
      </c>
      <c r="K342" s="126">
        <f t="shared" si="5"/>
        <v>45352</v>
      </c>
      <c r="M342" s="115"/>
    </row>
    <row r="343" spans="4:13" ht="15" x14ac:dyDescent="0.2">
      <c r="D343"/>
      <c r="E343"/>
      <c r="F343" s="107" t="s">
        <v>333</v>
      </c>
      <c r="I343" s="34">
        <v>0.23680555555555599</v>
      </c>
      <c r="J343" s="36">
        <v>45353</v>
      </c>
      <c r="K343" s="126">
        <f t="shared" si="5"/>
        <v>45353</v>
      </c>
      <c r="M343" s="115"/>
    </row>
    <row r="344" spans="4:13" ht="15" x14ac:dyDescent="0.2">
      <c r="D344"/>
      <c r="E344"/>
      <c r="F344" s="107" t="s">
        <v>902</v>
      </c>
      <c r="I344" s="34">
        <v>0.23749999999999999</v>
      </c>
      <c r="J344" s="36">
        <v>45354</v>
      </c>
      <c r="K344" s="126">
        <f t="shared" si="5"/>
        <v>45354</v>
      </c>
      <c r="M344" s="115"/>
    </row>
    <row r="345" spans="4:13" ht="15" x14ac:dyDescent="0.2">
      <c r="D345"/>
      <c r="E345"/>
      <c r="F345" s="107" t="s">
        <v>280</v>
      </c>
      <c r="I345" s="34">
        <v>0.23819444444444399</v>
      </c>
      <c r="J345" s="36">
        <v>45355</v>
      </c>
      <c r="K345" s="126">
        <f t="shared" si="5"/>
        <v>45355</v>
      </c>
      <c r="M345" s="115"/>
    </row>
    <row r="346" spans="4:13" ht="15" x14ac:dyDescent="0.2">
      <c r="D346"/>
      <c r="E346"/>
      <c r="F346" s="107" t="s">
        <v>319</v>
      </c>
      <c r="I346" s="34">
        <v>0.23888888888888901</v>
      </c>
      <c r="J346" s="36">
        <v>45356</v>
      </c>
      <c r="K346" s="126">
        <f t="shared" si="5"/>
        <v>45356</v>
      </c>
      <c r="M346" s="115"/>
    </row>
    <row r="347" spans="4:13" ht="15" x14ac:dyDescent="0.2">
      <c r="D347"/>
      <c r="E347"/>
      <c r="F347" s="107" t="s">
        <v>356</v>
      </c>
      <c r="I347" s="34">
        <v>0.23958333333333301</v>
      </c>
      <c r="J347" s="36">
        <v>45357</v>
      </c>
      <c r="K347" s="126">
        <f t="shared" si="5"/>
        <v>45357</v>
      </c>
      <c r="M347" s="115"/>
    </row>
    <row r="348" spans="4:13" ht="15" x14ac:dyDescent="0.2">
      <c r="D348"/>
      <c r="E348"/>
      <c r="F348" s="107" t="s">
        <v>351</v>
      </c>
      <c r="I348" s="34">
        <v>0.24027777777777801</v>
      </c>
      <c r="J348" s="36">
        <v>45358</v>
      </c>
      <c r="K348" s="126">
        <f t="shared" si="5"/>
        <v>45358</v>
      </c>
      <c r="M348" s="115"/>
    </row>
    <row r="349" spans="4:13" ht="15" x14ac:dyDescent="0.2">
      <c r="D349"/>
      <c r="E349"/>
      <c r="F349" s="107" t="s">
        <v>903</v>
      </c>
      <c r="I349" s="34">
        <v>0.240972222222222</v>
      </c>
      <c r="J349" s="36">
        <v>45359</v>
      </c>
      <c r="K349" s="126">
        <f t="shared" si="5"/>
        <v>45359</v>
      </c>
      <c r="M349" s="116"/>
    </row>
    <row r="350" spans="4:13" ht="15" x14ac:dyDescent="0.2">
      <c r="D350"/>
      <c r="E350"/>
      <c r="F350" s="107" t="s">
        <v>160</v>
      </c>
      <c r="I350" s="34">
        <v>0.241666666666667</v>
      </c>
      <c r="J350" s="36">
        <v>45360</v>
      </c>
      <c r="K350" s="126">
        <f t="shared" si="5"/>
        <v>45360</v>
      </c>
      <c r="M350" s="115"/>
    </row>
    <row r="351" spans="4:13" ht="15" x14ac:dyDescent="0.2">
      <c r="D351"/>
      <c r="E351"/>
      <c r="F351" s="107" t="s">
        <v>369</v>
      </c>
      <c r="I351" s="34">
        <v>0.242361111111111</v>
      </c>
      <c r="J351" s="36">
        <v>45361</v>
      </c>
      <c r="K351" s="126">
        <f t="shared" si="5"/>
        <v>45361</v>
      </c>
      <c r="M351" s="117"/>
    </row>
    <row r="352" spans="4:13" ht="15" x14ac:dyDescent="0.2">
      <c r="D352"/>
      <c r="E352"/>
      <c r="F352" s="107" t="s">
        <v>573</v>
      </c>
      <c r="I352" s="34">
        <v>0.243055555555556</v>
      </c>
      <c r="J352" s="36">
        <v>45362</v>
      </c>
      <c r="K352" s="126">
        <f t="shared" si="5"/>
        <v>45362</v>
      </c>
      <c r="M352" s="117"/>
    </row>
    <row r="353" spans="4:13" ht="15" x14ac:dyDescent="0.2">
      <c r="D353"/>
      <c r="E353"/>
      <c r="F353" s="107" t="s">
        <v>494</v>
      </c>
      <c r="I353" s="34">
        <v>0.24374999999999999</v>
      </c>
      <c r="J353" s="36">
        <v>45363</v>
      </c>
      <c r="K353" s="126">
        <f t="shared" si="5"/>
        <v>45363</v>
      </c>
      <c r="M353" s="115"/>
    </row>
    <row r="354" spans="4:13" ht="15" x14ac:dyDescent="0.2">
      <c r="D354"/>
      <c r="E354"/>
      <c r="F354" s="107" t="s">
        <v>904</v>
      </c>
      <c r="I354" s="34">
        <v>0.24444444444444399</v>
      </c>
      <c r="J354" s="36">
        <v>45364</v>
      </c>
      <c r="K354" s="126">
        <f t="shared" si="5"/>
        <v>45364</v>
      </c>
      <c r="M354" s="115"/>
    </row>
    <row r="355" spans="4:13" ht="15" x14ac:dyDescent="0.2">
      <c r="D355"/>
      <c r="E355"/>
      <c r="F355" s="107" t="s">
        <v>405</v>
      </c>
      <c r="I355" s="34">
        <v>0.24513888888888899</v>
      </c>
      <c r="J355" s="36">
        <v>45365</v>
      </c>
      <c r="K355" s="126">
        <f t="shared" si="5"/>
        <v>45365</v>
      </c>
      <c r="M355" s="115"/>
    </row>
    <row r="356" spans="4:13" ht="15" x14ac:dyDescent="0.2">
      <c r="D356"/>
      <c r="E356"/>
      <c r="F356" s="107" t="s">
        <v>905</v>
      </c>
      <c r="I356" s="34">
        <v>0.24583333333333299</v>
      </c>
      <c r="J356" s="36">
        <v>45366</v>
      </c>
      <c r="K356" s="126">
        <f t="shared" si="5"/>
        <v>45366</v>
      </c>
      <c r="M356" s="115"/>
    </row>
    <row r="357" spans="4:13" ht="15" x14ac:dyDescent="0.2">
      <c r="D357"/>
      <c r="E357"/>
      <c r="F357" s="107" t="s">
        <v>557</v>
      </c>
      <c r="I357" s="34">
        <v>0.24652777777777801</v>
      </c>
      <c r="J357" s="36">
        <v>45367</v>
      </c>
      <c r="K357" s="126">
        <f t="shared" si="5"/>
        <v>45367</v>
      </c>
      <c r="M357" s="115"/>
    </row>
    <row r="358" spans="4:13" ht="15" x14ac:dyDescent="0.2">
      <c r="D358"/>
      <c r="E358"/>
      <c r="F358" s="107" t="s">
        <v>906</v>
      </c>
      <c r="I358" s="34">
        <v>0.24722222222222201</v>
      </c>
      <c r="J358" s="36">
        <v>45368</v>
      </c>
      <c r="K358" s="126">
        <f t="shared" si="5"/>
        <v>45368</v>
      </c>
      <c r="M358" s="115"/>
    </row>
    <row r="359" spans="4:13" ht="15" x14ac:dyDescent="0.2">
      <c r="D359"/>
      <c r="E359"/>
      <c r="F359" s="107" t="s">
        <v>347</v>
      </c>
      <c r="I359" s="34">
        <v>0.24791666666666701</v>
      </c>
      <c r="J359" s="36">
        <v>45369</v>
      </c>
      <c r="K359" s="126">
        <f t="shared" si="5"/>
        <v>45369</v>
      </c>
      <c r="M359" s="115"/>
    </row>
    <row r="360" spans="4:13" ht="15" x14ac:dyDescent="0.2">
      <c r="D360"/>
      <c r="E360"/>
      <c r="F360" s="107" t="s">
        <v>362</v>
      </c>
      <c r="I360" s="34">
        <v>0.24861111111111101</v>
      </c>
      <c r="J360" s="36">
        <v>45370</v>
      </c>
      <c r="K360" s="126">
        <f t="shared" si="5"/>
        <v>45370</v>
      </c>
      <c r="M360" s="115"/>
    </row>
    <row r="361" spans="4:13" ht="15" x14ac:dyDescent="0.2">
      <c r="D361"/>
      <c r="E361"/>
      <c r="F361" s="107" t="s">
        <v>907</v>
      </c>
      <c r="I361" s="34">
        <v>0.249305555555556</v>
      </c>
      <c r="J361" s="36">
        <v>45371</v>
      </c>
      <c r="K361" s="126">
        <f t="shared" si="5"/>
        <v>45371</v>
      </c>
      <c r="M361" s="115"/>
    </row>
    <row r="362" spans="4:13" ht="15" x14ac:dyDescent="0.2">
      <c r="D362"/>
      <c r="E362"/>
      <c r="F362" s="107" t="s">
        <v>293</v>
      </c>
      <c r="I362" s="34">
        <v>0.25</v>
      </c>
      <c r="J362" s="36">
        <v>45372</v>
      </c>
      <c r="K362" s="126">
        <f t="shared" si="5"/>
        <v>45372</v>
      </c>
      <c r="M362" s="116"/>
    </row>
    <row r="363" spans="4:13" ht="15" x14ac:dyDescent="0.2">
      <c r="D363"/>
      <c r="E363"/>
      <c r="F363" s="107" t="s">
        <v>377</v>
      </c>
      <c r="I363" s="34">
        <v>0.250694444444444</v>
      </c>
      <c r="J363" s="36">
        <v>45373</v>
      </c>
      <c r="K363" s="126">
        <f t="shared" si="5"/>
        <v>45373</v>
      </c>
      <c r="M363" s="115"/>
    </row>
    <row r="364" spans="4:13" ht="15" x14ac:dyDescent="0.2">
      <c r="D364"/>
      <c r="E364"/>
      <c r="F364" s="107" t="s">
        <v>664</v>
      </c>
      <c r="I364" s="34">
        <v>0.25138888888888899</v>
      </c>
      <c r="J364" s="36">
        <v>45374</v>
      </c>
      <c r="K364" s="126">
        <f t="shared" si="5"/>
        <v>45374</v>
      </c>
      <c r="M364" s="115"/>
    </row>
    <row r="365" spans="4:13" ht="15" x14ac:dyDescent="0.2">
      <c r="D365"/>
      <c r="E365"/>
      <c r="F365" s="108" t="s">
        <v>313</v>
      </c>
      <c r="I365" s="34">
        <v>0.25208333333333299</v>
      </c>
      <c r="J365" s="36">
        <v>45375</v>
      </c>
      <c r="K365" s="126">
        <f t="shared" si="5"/>
        <v>45375</v>
      </c>
      <c r="M365" s="117"/>
    </row>
    <row r="366" spans="4:13" ht="15" x14ac:dyDescent="0.2">
      <c r="D366"/>
      <c r="E366"/>
      <c r="F366" s="107" t="s">
        <v>378</v>
      </c>
      <c r="I366" s="34">
        <v>0.25277777777777799</v>
      </c>
      <c r="J366" s="36">
        <v>45376</v>
      </c>
      <c r="K366" s="126">
        <f t="shared" si="5"/>
        <v>45376</v>
      </c>
      <c r="M366" s="115"/>
    </row>
    <row r="367" spans="4:13" ht="15" x14ac:dyDescent="0.2">
      <c r="D367"/>
      <c r="E367"/>
      <c r="F367" s="108" t="s">
        <v>312</v>
      </c>
      <c r="I367" s="34">
        <v>0.25347222222222199</v>
      </c>
      <c r="J367" s="36">
        <v>45377</v>
      </c>
      <c r="K367" s="126">
        <f t="shared" si="5"/>
        <v>45377</v>
      </c>
      <c r="M367" s="115"/>
    </row>
    <row r="368" spans="4:13" ht="15" x14ac:dyDescent="0.2">
      <c r="D368"/>
      <c r="E368"/>
      <c r="F368" s="107" t="s">
        <v>429</v>
      </c>
      <c r="I368" s="34">
        <v>0.25416666666666698</v>
      </c>
      <c r="J368" s="36">
        <v>45378</v>
      </c>
      <c r="K368" s="126">
        <f t="shared" si="5"/>
        <v>45378</v>
      </c>
      <c r="M368" s="117"/>
    </row>
    <row r="369" spans="4:13" ht="15" x14ac:dyDescent="0.2">
      <c r="D369"/>
      <c r="E369"/>
      <c r="F369" s="107" t="s">
        <v>292</v>
      </c>
      <c r="I369" s="34">
        <v>0.25486111111111098</v>
      </c>
      <c r="J369" s="36">
        <v>45379</v>
      </c>
      <c r="K369" s="126">
        <f t="shared" si="5"/>
        <v>45379</v>
      </c>
      <c r="M369" s="117"/>
    </row>
    <row r="370" spans="4:13" ht="15" x14ac:dyDescent="0.2">
      <c r="D370"/>
      <c r="E370"/>
      <c r="F370" s="107" t="s">
        <v>908</v>
      </c>
      <c r="I370" s="34">
        <v>0.25555555555555598</v>
      </c>
      <c r="J370" s="36">
        <v>45380</v>
      </c>
      <c r="K370" s="126">
        <f t="shared" si="5"/>
        <v>45380</v>
      </c>
      <c r="M370" s="115"/>
    </row>
    <row r="371" spans="4:13" ht="15" x14ac:dyDescent="0.2">
      <c r="D371"/>
      <c r="E371"/>
      <c r="F371" s="107" t="s">
        <v>505</v>
      </c>
      <c r="I371" s="34">
        <v>0.25624999999999998</v>
      </c>
      <c r="J371" s="36">
        <v>45381</v>
      </c>
      <c r="K371" s="126">
        <f t="shared" si="5"/>
        <v>45381</v>
      </c>
      <c r="M371" s="115"/>
    </row>
    <row r="372" spans="4:13" ht="15" x14ac:dyDescent="0.2">
      <c r="D372"/>
      <c r="E372"/>
      <c r="F372" s="107" t="s">
        <v>909</v>
      </c>
      <c r="I372" s="34">
        <v>0.25694444444444398</v>
      </c>
      <c r="J372" s="36">
        <v>45382</v>
      </c>
      <c r="K372" s="126">
        <f t="shared" si="5"/>
        <v>45382</v>
      </c>
      <c r="M372" s="115"/>
    </row>
    <row r="373" spans="4:13" ht="15" x14ac:dyDescent="0.2">
      <c r="D373"/>
      <c r="E373"/>
      <c r="F373" s="107" t="s">
        <v>376</v>
      </c>
      <c r="I373" s="34">
        <v>0.25763888888888897</v>
      </c>
      <c r="J373" s="36">
        <v>45383</v>
      </c>
      <c r="K373" s="126">
        <f t="shared" si="5"/>
        <v>45383</v>
      </c>
      <c r="M373" s="115"/>
    </row>
    <row r="374" spans="4:13" ht="15" x14ac:dyDescent="0.2">
      <c r="D374"/>
      <c r="E374"/>
      <c r="F374" s="107" t="s">
        <v>372</v>
      </c>
      <c r="I374" s="34">
        <v>0.25833333333333303</v>
      </c>
      <c r="J374" s="36">
        <v>45384</v>
      </c>
      <c r="K374" s="126">
        <f t="shared" si="5"/>
        <v>45384</v>
      </c>
      <c r="M374" s="115"/>
    </row>
    <row r="375" spans="4:13" ht="15" x14ac:dyDescent="0.2">
      <c r="D375"/>
      <c r="E375"/>
      <c r="F375" s="107" t="s">
        <v>289</v>
      </c>
      <c r="I375" s="34">
        <v>0.25902777777777802</v>
      </c>
      <c r="J375" s="36">
        <v>45385</v>
      </c>
      <c r="K375" s="126">
        <f t="shared" si="5"/>
        <v>45385</v>
      </c>
      <c r="M375" s="115"/>
    </row>
    <row r="376" spans="4:13" ht="15" x14ac:dyDescent="0.2">
      <c r="D376"/>
      <c r="E376"/>
      <c r="F376" s="107" t="s">
        <v>910</v>
      </c>
      <c r="I376" s="34">
        <v>0.25972222222222202</v>
      </c>
      <c r="J376" s="36">
        <v>45386</v>
      </c>
      <c r="K376" s="126">
        <f t="shared" si="5"/>
        <v>45386</v>
      </c>
      <c r="M376" s="115"/>
    </row>
    <row r="377" spans="4:13" ht="15" x14ac:dyDescent="0.2">
      <c r="D377"/>
      <c r="E377"/>
      <c r="F377" s="107" t="s">
        <v>911</v>
      </c>
      <c r="I377" s="34">
        <v>0.26041666666666702</v>
      </c>
      <c r="J377" s="36">
        <v>45387</v>
      </c>
      <c r="K377" s="126">
        <f t="shared" si="5"/>
        <v>45387</v>
      </c>
      <c r="M377" s="115"/>
    </row>
    <row r="378" spans="4:13" ht="15" x14ac:dyDescent="0.2">
      <c r="D378"/>
      <c r="E378"/>
      <c r="F378" s="107" t="s">
        <v>300</v>
      </c>
      <c r="I378" s="34">
        <v>0.26111111111111102</v>
      </c>
      <c r="J378" s="36">
        <v>45388</v>
      </c>
      <c r="K378" s="126">
        <f t="shared" si="5"/>
        <v>45388</v>
      </c>
      <c r="M378" s="115"/>
    </row>
    <row r="379" spans="4:13" ht="15" x14ac:dyDescent="0.2">
      <c r="D379"/>
      <c r="E379"/>
      <c r="F379" s="107" t="s">
        <v>294</v>
      </c>
      <c r="I379" s="34">
        <v>0.26180555555555601</v>
      </c>
      <c r="J379" s="36">
        <v>45389</v>
      </c>
      <c r="K379" s="126">
        <f t="shared" si="5"/>
        <v>45389</v>
      </c>
      <c r="M379" s="115"/>
    </row>
    <row r="380" spans="4:13" ht="15" x14ac:dyDescent="0.2">
      <c r="D380"/>
      <c r="E380"/>
      <c r="F380" s="107" t="s">
        <v>414</v>
      </c>
      <c r="I380" s="34">
        <v>0.26250000000000001</v>
      </c>
      <c r="J380" s="36">
        <v>45390</v>
      </c>
      <c r="K380" s="126">
        <f t="shared" si="5"/>
        <v>45390</v>
      </c>
      <c r="M380" s="118"/>
    </row>
    <row r="381" spans="4:13" ht="15" x14ac:dyDescent="0.2">
      <c r="D381"/>
      <c r="E381"/>
      <c r="F381" s="107" t="s">
        <v>424</v>
      </c>
      <c r="I381" s="34">
        <v>0.26319444444444401</v>
      </c>
      <c r="J381" s="36">
        <v>45391</v>
      </c>
      <c r="K381" s="126">
        <f t="shared" si="5"/>
        <v>45391</v>
      </c>
      <c r="M381" s="115"/>
    </row>
    <row r="382" spans="4:13" ht="15" x14ac:dyDescent="0.2">
      <c r="D382"/>
      <c r="E382"/>
      <c r="F382" s="107" t="s">
        <v>912</v>
      </c>
      <c r="I382" s="34">
        <v>0.26388888888888901</v>
      </c>
      <c r="J382" s="36">
        <v>45392</v>
      </c>
      <c r="K382" s="126">
        <f t="shared" si="5"/>
        <v>45392</v>
      </c>
      <c r="M382" s="115"/>
    </row>
    <row r="383" spans="4:13" ht="15" x14ac:dyDescent="0.2">
      <c r="D383"/>
      <c r="E383"/>
      <c r="F383" s="107" t="s">
        <v>368</v>
      </c>
      <c r="I383" s="34">
        <v>0.264583333333333</v>
      </c>
      <c r="J383" s="36">
        <v>45393</v>
      </c>
      <c r="K383" s="126">
        <f t="shared" si="5"/>
        <v>45393</v>
      </c>
      <c r="M383" s="115"/>
    </row>
    <row r="384" spans="4:13" ht="15" x14ac:dyDescent="0.2">
      <c r="D384"/>
      <c r="E384"/>
      <c r="F384" s="107" t="s">
        <v>696</v>
      </c>
      <c r="I384" s="34">
        <v>0.265277777777778</v>
      </c>
      <c r="J384" s="36">
        <v>45394</v>
      </c>
      <c r="K384" s="126">
        <f t="shared" si="5"/>
        <v>45394</v>
      </c>
      <c r="M384" s="115"/>
    </row>
    <row r="385" spans="4:13" ht="15" x14ac:dyDescent="0.2">
      <c r="D385"/>
      <c r="E385"/>
      <c r="F385" s="107" t="s">
        <v>387</v>
      </c>
      <c r="I385" s="34">
        <v>0.265972222222222</v>
      </c>
      <c r="J385" s="36">
        <v>45395</v>
      </c>
      <c r="K385" s="126">
        <f t="shared" si="5"/>
        <v>45395</v>
      </c>
      <c r="M385" s="115"/>
    </row>
    <row r="386" spans="4:13" ht="15" x14ac:dyDescent="0.2">
      <c r="D386"/>
      <c r="E386"/>
      <c r="F386" s="107" t="s">
        <v>340</v>
      </c>
      <c r="I386" s="34">
        <v>0.266666666666667</v>
      </c>
      <c r="J386" s="36">
        <v>45396</v>
      </c>
      <c r="K386" s="126">
        <f t="shared" si="5"/>
        <v>45396</v>
      </c>
      <c r="M386" s="115"/>
    </row>
    <row r="387" spans="4:13" ht="15" x14ac:dyDescent="0.2">
      <c r="D387"/>
      <c r="E387"/>
      <c r="F387" s="107" t="s">
        <v>565</v>
      </c>
      <c r="I387" s="34">
        <v>0.26736111111111099</v>
      </c>
      <c r="J387" s="36">
        <v>45397</v>
      </c>
      <c r="K387" s="126">
        <f t="shared" si="5"/>
        <v>45397</v>
      </c>
      <c r="M387" s="115"/>
    </row>
    <row r="388" spans="4:13" ht="15" x14ac:dyDescent="0.2">
      <c r="D388"/>
      <c r="E388"/>
      <c r="F388" s="108" t="s">
        <v>636</v>
      </c>
      <c r="I388" s="34">
        <v>0.26805555555555599</v>
      </c>
      <c r="J388" s="36">
        <v>45398</v>
      </c>
      <c r="K388" s="126">
        <f t="shared" ref="K388:K451" si="6">+J388</f>
        <v>45398</v>
      </c>
      <c r="M388" s="116"/>
    </row>
    <row r="389" spans="4:13" ht="15" x14ac:dyDescent="0.2">
      <c r="D389"/>
      <c r="E389"/>
      <c r="F389" s="107" t="s">
        <v>403</v>
      </c>
      <c r="I389" s="34">
        <v>0.26874999999999999</v>
      </c>
      <c r="J389" s="36">
        <v>45399</v>
      </c>
      <c r="K389" s="126">
        <f t="shared" si="6"/>
        <v>45399</v>
      </c>
      <c r="M389" s="116"/>
    </row>
    <row r="390" spans="4:13" ht="15" x14ac:dyDescent="0.2">
      <c r="D390"/>
      <c r="E390"/>
      <c r="F390" s="107" t="s">
        <v>638</v>
      </c>
      <c r="I390" s="34">
        <v>0.26944444444444399</v>
      </c>
      <c r="J390" s="36">
        <v>45400</v>
      </c>
      <c r="K390" s="126">
        <f t="shared" si="6"/>
        <v>45400</v>
      </c>
      <c r="M390" s="115"/>
    </row>
    <row r="391" spans="4:13" ht="15" x14ac:dyDescent="0.2">
      <c r="D391"/>
      <c r="E391"/>
      <c r="F391" s="107" t="s">
        <v>913</v>
      </c>
      <c r="I391" s="34">
        <v>0.27013888888888898</v>
      </c>
      <c r="J391" s="36">
        <v>45401</v>
      </c>
      <c r="K391" s="126">
        <f t="shared" si="6"/>
        <v>45401</v>
      </c>
      <c r="M391" s="115"/>
    </row>
    <row r="392" spans="4:13" ht="15" x14ac:dyDescent="0.2">
      <c r="D392"/>
      <c r="E392"/>
      <c r="F392" s="107" t="s">
        <v>436</v>
      </c>
      <c r="I392" s="34">
        <v>0.27083333333333298</v>
      </c>
      <c r="J392" s="36">
        <v>45402</v>
      </c>
      <c r="K392" s="126">
        <f t="shared" si="6"/>
        <v>45402</v>
      </c>
      <c r="M392" s="115"/>
    </row>
    <row r="393" spans="4:13" ht="15" x14ac:dyDescent="0.2">
      <c r="D393"/>
      <c r="E393"/>
      <c r="F393" s="108" t="s">
        <v>501</v>
      </c>
      <c r="I393" s="34">
        <v>0.27152777777777798</v>
      </c>
      <c r="J393" s="36">
        <v>45403</v>
      </c>
      <c r="K393" s="126">
        <f t="shared" si="6"/>
        <v>45403</v>
      </c>
      <c r="M393" s="115"/>
    </row>
    <row r="394" spans="4:13" ht="15" x14ac:dyDescent="0.2">
      <c r="D394"/>
      <c r="E394"/>
      <c r="F394" s="107" t="s">
        <v>556</v>
      </c>
      <c r="I394" s="34">
        <v>0.27222222222222198</v>
      </c>
      <c r="J394" s="36">
        <v>45404</v>
      </c>
      <c r="K394" s="126">
        <f t="shared" si="6"/>
        <v>45404</v>
      </c>
      <c r="M394" s="115"/>
    </row>
    <row r="395" spans="4:13" ht="15" x14ac:dyDescent="0.2">
      <c r="D395"/>
      <c r="E395"/>
      <c r="F395" s="107" t="s">
        <v>381</v>
      </c>
      <c r="I395" s="34">
        <v>0.27291666666666697</v>
      </c>
      <c r="J395" s="36">
        <v>45405</v>
      </c>
      <c r="K395" s="126">
        <f t="shared" si="6"/>
        <v>45405</v>
      </c>
      <c r="M395" s="115"/>
    </row>
    <row r="396" spans="4:13" ht="15" x14ac:dyDescent="0.2">
      <c r="D396"/>
      <c r="E396"/>
      <c r="F396" s="107" t="s">
        <v>500</v>
      </c>
      <c r="I396" s="34">
        <v>0.27361111111111103</v>
      </c>
      <c r="J396" s="36">
        <v>45406</v>
      </c>
      <c r="K396" s="126">
        <f t="shared" si="6"/>
        <v>45406</v>
      </c>
      <c r="M396" s="115"/>
    </row>
    <row r="397" spans="4:13" x14ac:dyDescent="0.2">
      <c r="D397"/>
      <c r="E397"/>
      <c r="F397" s="107" t="s">
        <v>534</v>
      </c>
      <c r="I397" s="34">
        <v>0.27430555555555602</v>
      </c>
      <c r="J397" s="36">
        <v>45407</v>
      </c>
      <c r="K397" s="126">
        <f t="shared" si="6"/>
        <v>45407</v>
      </c>
    </row>
    <row r="398" spans="4:13" x14ac:dyDescent="0.2">
      <c r="D398"/>
      <c r="E398"/>
      <c r="F398" s="107" t="s">
        <v>530</v>
      </c>
      <c r="I398" s="34">
        <v>0.27500000000000002</v>
      </c>
      <c r="J398" s="36">
        <v>45408</v>
      </c>
      <c r="K398" s="126">
        <f t="shared" si="6"/>
        <v>45408</v>
      </c>
    </row>
    <row r="399" spans="4:13" x14ac:dyDescent="0.2">
      <c r="D399"/>
      <c r="E399"/>
      <c r="F399" s="107" t="s">
        <v>914</v>
      </c>
      <c r="I399" s="34">
        <v>0.27569444444444402</v>
      </c>
      <c r="J399" s="36">
        <v>45409</v>
      </c>
      <c r="K399" s="126">
        <f t="shared" si="6"/>
        <v>45409</v>
      </c>
    </row>
    <row r="400" spans="4:13" x14ac:dyDescent="0.2">
      <c r="D400"/>
      <c r="E400"/>
      <c r="F400" s="107" t="s">
        <v>304</v>
      </c>
      <c r="I400" s="34">
        <v>0.27638888888888902</v>
      </c>
      <c r="J400" s="36">
        <v>45410</v>
      </c>
      <c r="K400" s="126">
        <f t="shared" si="6"/>
        <v>45410</v>
      </c>
    </row>
    <row r="401" spans="4:11" x14ac:dyDescent="0.2">
      <c r="D401"/>
      <c r="E401"/>
      <c r="F401" s="107" t="s">
        <v>559</v>
      </c>
      <c r="I401" s="34">
        <v>0.27708333333333302</v>
      </c>
      <c r="J401" s="36">
        <v>45411</v>
      </c>
      <c r="K401" s="126">
        <f t="shared" si="6"/>
        <v>45411</v>
      </c>
    </row>
    <row r="402" spans="4:11" x14ac:dyDescent="0.2">
      <c r="D402"/>
      <c r="E402"/>
      <c r="F402" s="107" t="s">
        <v>915</v>
      </c>
      <c r="I402" s="34">
        <v>0.27777777777777801</v>
      </c>
      <c r="J402" s="36">
        <v>45412</v>
      </c>
      <c r="K402" s="126">
        <f t="shared" si="6"/>
        <v>45412</v>
      </c>
    </row>
    <row r="403" spans="4:11" x14ac:dyDescent="0.2">
      <c r="D403"/>
      <c r="E403"/>
      <c r="F403" s="107" t="s">
        <v>561</v>
      </c>
      <c r="I403" s="34">
        <v>0.27847222222222201</v>
      </c>
      <c r="J403" s="36">
        <v>45413</v>
      </c>
      <c r="K403" s="126">
        <f t="shared" si="6"/>
        <v>45413</v>
      </c>
    </row>
    <row r="404" spans="4:11" x14ac:dyDescent="0.2">
      <c r="D404"/>
      <c r="E404"/>
      <c r="F404" s="107" t="s">
        <v>412</v>
      </c>
      <c r="I404" s="34">
        <v>0.27916666666666701</v>
      </c>
      <c r="J404" s="36">
        <v>45414</v>
      </c>
      <c r="K404" s="126">
        <f t="shared" si="6"/>
        <v>45414</v>
      </c>
    </row>
    <row r="405" spans="4:11" x14ac:dyDescent="0.2">
      <c r="D405"/>
      <c r="E405"/>
      <c r="F405" s="107" t="s">
        <v>916</v>
      </c>
      <c r="I405" s="34">
        <v>0.27986111111111101</v>
      </c>
      <c r="J405" s="36">
        <v>45415</v>
      </c>
      <c r="K405" s="126">
        <f t="shared" si="6"/>
        <v>45415</v>
      </c>
    </row>
    <row r="406" spans="4:11" x14ac:dyDescent="0.2">
      <c r="D406"/>
      <c r="E406"/>
      <c r="F406" s="107" t="s">
        <v>478</v>
      </c>
      <c r="I406" s="34">
        <v>0.280555555555556</v>
      </c>
      <c r="J406" s="36">
        <v>45416</v>
      </c>
      <c r="K406" s="126">
        <f t="shared" si="6"/>
        <v>45416</v>
      </c>
    </row>
    <row r="407" spans="4:11" x14ac:dyDescent="0.2">
      <c r="D407"/>
      <c r="E407"/>
      <c r="F407" s="107" t="s">
        <v>479</v>
      </c>
      <c r="I407" s="34">
        <v>0.28125</v>
      </c>
      <c r="J407" s="36">
        <v>45417</v>
      </c>
      <c r="K407" s="126">
        <f t="shared" si="6"/>
        <v>45417</v>
      </c>
    </row>
    <row r="408" spans="4:11" x14ac:dyDescent="0.2">
      <c r="D408"/>
      <c r="E408"/>
      <c r="F408" s="107" t="s">
        <v>612</v>
      </c>
      <c r="I408" s="34">
        <v>0.281944444444444</v>
      </c>
      <c r="J408" s="36">
        <v>45418</v>
      </c>
      <c r="K408" s="126">
        <f t="shared" si="6"/>
        <v>45418</v>
      </c>
    </row>
    <row r="409" spans="4:11" x14ac:dyDescent="0.2">
      <c r="D409"/>
      <c r="E409"/>
      <c r="F409" s="107" t="s">
        <v>688</v>
      </c>
      <c r="I409" s="34">
        <v>0.28263888888888899</v>
      </c>
      <c r="J409" s="36">
        <v>45419</v>
      </c>
      <c r="K409" s="126">
        <f t="shared" si="6"/>
        <v>45419</v>
      </c>
    </row>
    <row r="410" spans="4:11" x14ac:dyDescent="0.2">
      <c r="D410"/>
      <c r="E410"/>
      <c r="F410" s="107" t="s">
        <v>917</v>
      </c>
      <c r="I410" s="34">
        <v>0.28333333333333299</v>
      </c>
      <c r="J410" s="36">
        <v>45420</v>
      </c>
      <c r="K410" s="126">
        <f t="shared" si="6"/>
        <v>45420</v>
      </c>
    </row>
    <row r="411" spans="4:11" x14ac:dyDescent="0.2">
      <c r="D411"/>
      <c r="E411"/>
      <c r="F411" s="107" t="s">
        <v>682</v>
      </c>
      <c r="I411" s="34">
        <v>0.28402777777777799</v>
      </c>
      <c r="J411" s="36">
        <v>45421</v>
      </c>
      <c r="K411" s="126">
        <f t="shared" si="6"/>
        <v>45421</v>
      </c>
    </row>
    <row r="412" spans="4:11" x14ac:dyDescent="0.2">
      <c r="D412"/>
      <c r="E412"/>
      <c r="F412" s="107" t="s">
        <v>620</v>
      </c>
      <c r="I412" s="34">
        <v>0.28472222222222199</v>
      </c>
      <c r="J412" s="36">
        <v>45422</v>
      </c>
      <c r="K412" s="126">
        <f t="shared" si="6"/>
        <v>45422</v>
      </c>
    </row>
    <row r="413" spans="4:11" x14ac:dyDescent="0.2">
      <c r="D413"/>
      <c r="E413"/>
      <c r="F413" s="107" t="s">
        <v>726</v>
      </c>
      <c r="I413" s="34">
        <v>0.28541666666666698</v>
      </c>
      <c r="J413" s="36">
        <v>45423</v>
      </c>
      <c r="K413" s="126">
        <f t="shared" si="6"/>
        <v>45423</v>
      </c>
    </row>
    <row r="414" spans="4:11" x14ac:dyDescent="0.2">
      <c r="D414"/>
      <c r="E414"/>
      <c r="F414" s="107" t="s">
        <v>735</v>
      </c>
      <c r="I414" s="34">
        <v>0.28611111111111098</v>
      </c>
      <c r="J414" s="36">
        <v>45424</v>
      </c>
      <c r="K414" s="126">
        <f t="shared" si="6"/>
        <v>45424</v>
      </c>
    </row>
    <row r="415" spans="4:11" x14ac:dyDescent="0.2">
      <c r="D415"/>
      <c r="E415"/>
      <c r="F415" s="107" t="s">
        <v>326</v>
      </c>
      <c r="I415" s="34">
        <v>0.28680555555555598</v>
      </c>
      <c r="J415" s="36">
        <v>45425</v>
      </c>
      <c r="K415" s="126">
        <f t="shared" si="6"/>
        <v>45425</v>
      </c>
    </row>
    <row r="416" spans="4:11" x14ac:dyDescent="0.2">
      <c r="D416"/>
      <c r="E416"/>
      <c r="F416" s="107" t="s">
        <v>425</v>
      </c>
      <c r="I416" s="34">
        <v>0.28749999999999998</v>
      </c>
      <c r="J416" s="36">
        <v>45426</v>
      </c>
      <c r="K416" s="126">
        <f t="shared" si="6"/>
        <v>45426</v>
      </c>
    </row>
    <row r="417" spans="4:11" x14ac:dyDescent="0.2">
      <c r="D417"/>
      <c r="E417"/>
      <c r="F417" s="107" t="s">
        <v>606</v>
      </c>
      <c r="I417" s="34">
        <v>0.28819444444444398</v>
      </c>
      <c r="J417" s="36">
        <v>45427</v>
      </c>
      <c r="K417" s="126">
        <f t="shared" si="6"/>
        <v>45427</v>
      </c>
    </row>
    <row r="418" spans="4:11" x14ac:dyDescent="0.2">
      <c r="D418"/>
      <c r="E418"/>
      <c r="F418" s="107" t="s">
        <v>918</v>
      </c>
      <c r="I418" s="34">
        <v>0.28888888888888897</v>
      </c>
      <c r="J418" s="36">
        <v>45428</v>
      </c>
      <c r="K418" s="126">
        <f t="shared" si="6"/>
        <v>45428</v>
      </c>
    </row>
    <row r="419" spans="4:11" x14ac:dyDescent="0.2">
      <c r="D419"/>
      <c r="E419"/>
      <c r="F419" s="107" t="s">
        <v>410</v>
      </c>
      <c r="I419" s="34">
        <v>0.28958333333333303</v>
      </c>
      <c r="J419" s="36">
        <v>45429</v>
      </c>
      <c r="K419" s="126">
        <f t="shared" si="6"/>
        <v>45429</v>
      </c>
    </row>
    <row r="420" spans="4:11" x14ac:dyDescent="0.2">
      <c r="D420"/>
      <c r="E420"/>
      <c r="F420" s="107" t="s">
        <v>474</v>
      </c>
      <c r="I420" s="34">
        <v>0.29027777777777802</v>
      </c>
      <c r="J420" s="36">
        <v>45430</v>
      </c>
      <c r="K420" s="126">
        <f t="shared" si="6"/>
        <v>45430</v>
      </c>
    </row>
    <row r="421" spans="4:11" x14ac:dyDescent="0.2">
      <c r="D421"/>
      <c r="E421"/>
      <c r="F421" s="107" t="s">
        <v>317</v>
      </c>
      <c r="I421" s="34">
        <v>0.29097222222222202</v>
      </c>
      <c r="J421" s="36">
        <v>45431</v>
      </c>
      <c r="K421" s="126">
        <f t="shared" si="6"/>
        <v>45431</v>
      </c>
    </row>
    <row r="422" spans="4:11" x14ac:dyDescent="0.2">
      <c r="D422"/>
      <c r="E422"/>
      <c r="F422" s="107" t="s">
        <v>711</v>
      </c>
      <c r="I422" s="34">
        <v>0.29166666666666702</v>
      </c>
      <c r="J422" s="36">
        <v>45432</v>
      </c>
      <c r="K422" s="126">
        <f t="shared" si="6"/>
        <v>45432</v>
      </c>
    </row>
    <row r="423" spans="4:11" x14ac:dyDescent="0.2">
      <c r="D423"/>
      <c r="E423"/>
      <c r="F423" s="107" t="s">
        <v>919</v>
      </c>
      <c r="I423" s="34">
        <v>0.29236111111111102</v>
      </c>
      <c r="J423" s="36">
        <v>45433</v>
      </c>
      <c r="K423" s="126">
        <f t="shared" si="6"/>
        <v>45433</v>
      </c>
    </row>
    <row r="424" spans="4:11" x14ac:dyDescent="0.2">
      <c r="D424"/>
      <c r="E424"/>
      <c r="F424" s="107" t="s">
        <v>533</v>
      </c>
      <c r="I424" s="34">
        <v>0.29305555555555601</v>
      </c>
      <c r="J424" s="36">
        <v>45434</v>
      </c>
      <c r="K424" s="126">
        <f t="shared" si="6"/>
        <v>45434</v>
      </c>
    </row>
    <row r="425" spans="4:11" x14ac:dyDescent="0.2">
      <c r="D425"/>
      <c r="E425"/>
      <c r="F425" s="107" t="s">
        <v>920</v>
      </c>
      <c r="I425" s="34">
        <v>0.29375000000000001</v>
      </c>
      <c r="J425" s="36">
        <v>45435</v>
      </c>
      <c r="K425" s="126">
        <f t="shared" si="6"/>
        <v>45435</v>
      </c>
    </row>
    <row r="426" spans="4:11" x14ac:dyDescent="0.2">
      <c r="D426"/>
      <c r="E426"/>
      <c r="F426" s="107" t="s">
        <v>737</v>
      </c>
      <c r="I426" s="34">
        <v>0.29444444444444401</v>
      </c>
      <c r="J426" s="36">
        <v>45436</v>
      </c>
      <c r="K426" s="126">
        <f t="shared" si="6"/>
        <v>45436</v>
      </c>
    </row>
    <row r="427" spans="4:11" x14ac:dyDescent="0.2">
      <c r="D427"/>
      <c r="E427"/>
      <c r="F427" s="108" t="s">
        <v>601</v>
      </c>
      <c r="I427" s="34">
        <v>0.29513888888888901</v>
      </c>
      <c r="J427" s="36">
        <v>45437</v>
      </c>
      <c r="K427" s="126">
        <f t="shared" si="6"/>
        <v>45437</v>
      </c>
    </row>
    <row r="428" spans="4:11" x14ac:dyDescent="0.2">
      <c r="D428"/>
      <c r="E428"/>
      <c r="F428" s="107" t="s">
        <v>508</v>
      </c>
      <c r="I428" s="34">
        <v>0.295833333333333</v>
      </c>
      <c r="J428" s="36">
        <v>45438</v>
      </c>
      <c r="K428" s="126">
        <f t="shared" si="6"/>
        <v>45438</v>
      </c>
    </row>
    <row r="429" spans="4:11" x14ac:dyDescent="0.2">
      <c r="D429"/>
      <c r="E429"/>
      <c r="F429" s="107" t="s">
        <v>627</v>
      </c>
      <c r="I429" s="34">
        <v>0.296527777777778</v>
      </c>
      <c r="J429" s="36">
        <v>45439</v>
      </c>
      <c r="K429" s="126">
        <f t="shared" si="6"/>
        <v>45439</v>
      </c>
    </row>
    <row r="430" spans="4:11" x14ac:dyDescent="0.2">
      <c r="D430"/>
      <c r="E430"/>
      <c r="F430" s="107" t="s">
        <v>623</v>
      </c>
      <c r="I430" s="34">
        <v>0.297222222222222</v>
      </c>
      <c r="J430" s="36">
        <v>45440</v>
      </c>
      <c r="K430" s="126">
        <f t="shared" si="6"/>
        <v>45440</v>
      </c>
    </row>
    <row r="431" spans="4:11" x14ac:dyDescent="0.2">
      <c r="D431"/>
      <c r="E431"/>
      <c r="F431" s="107" t="s">
        <v>388</v>
      </c>
      <c r="I431" s="34">
        <v>0.297916666666667</v>
      </c>
      <c r="J431" s="36">
        <v>45441</v>
      </c>
      <c r="K431" s="126">
        <f t="shared" si="6"/>
        <v>45441</v>
      </c>
    </row>
    <row r="432" spans="4:11" x14ac:dyDescent="0.2">
      <c r="D432"/>
      <c r="E432"/>
      <c r="F432" s="107" t="s">
        <v>548</v>
      </c>
      <c r="I432" s="34">
        <v>0.29861111111111099</v>
      </c>
      <c r="J432" s="36">
        <v>45442</v>
      </c>
      <c r="K432" s="126">
        <f t="shared" si="6"/>
        <v>45442</v>
      </c>
    </row>
    <row r="433" spans="4:11" x14ac:dyDescent="0.2">
      <c r="D433"/>
      <c r="E433"/>
      <c r="F433" s="107" t="s">
        <v>480</v>
      </c>
      <c r="I433" s="34">
        <v>0.29930555555555599</v>
      </c>
      <c r="J433" s="36">
        <v>45443</v>
      </c>
      <c r="K433" s="126">
        <f t="shared" si="6"/>
        <v>45443</v>
      </c>
    </row>
    <row r="434" spans="4:11" x14ac:dyDescent="0.2">
      <c r="D434"/>
      <c r="E434"/>
      <c r="F434" s="107" t="s">
        <v>535</v>
      </c>
      <c r="I434" s="34">
        <v>0.3</v>
      </c>
      <c r="J434" s="36">
        <v>45444</v>
      </c>
      <c r="K434" s="126">
        <f t="shared" si="6"/>
        <v>45444</v>
      </c>
    </row>
    <row r="435" spans="4:11" x14ac:dyDescent="0.2">
      <c r="D435"/>
      <c r="E435"/>
      <c r="F435" s="107" t="s">
        <v>519</v>
      </c>
      <c r="I435" s="34">
        <v>0.30069444444444399</v>
      </c>
      <c r="J435" s="36">
        <v>45445</v>
      </c>
      <c r="K435" s="126">
        <f t="shared" si="6"/>
        <v>45445</v>
      </c>
    </row>
    <row r="436" spans="4:11" x14ac:dyDescent="0.2">
      <c r="D436"/>
      <c r="E436"/>
      <c r="F436" s="107" t="s">
        <v>625</v>
      </c>
      <c r="I436" s="34">
        <v>0.30138888888888898</v>
      </c>
      <c r="J436" s="36">
        <v>45446</v>
      </c>
      <c r="K436" s="126">
        <f t="shared" si="6"/>
        <v>45446</v>
      </c>
    </row>
    <row r="437" spans="4:11" x14ac:dyDescent="0.2">
      <c r="D437"/>
      <c r="E437"/>
      <c r="F437" s="107" t="s">
        <v>524</v>
      </c>
      <c r="I437" s="34">
        <v>0.30208333333333298</v>
      </c>
      <c r="J437" s="36">
        <v>45447</v>
      </c>
      <c r="K437" s="126">
        <f t="shared" si="6"/>
        <v>45447</v>
      </c>
    </row>
    <row r="438" spans="4:11" x14ac:dyDescent="0.2">
      <c r="D438"/>
      <c r="E438"/>
      <c r="F438" s="107" t="s">
        <v>532</v>
      </c>
      <c r="I438" s="34">
        <v>0.30277777777777798</v>
      </c>
      <c r="J438" s="36">
        <v>45448</v>
      </c>
      <c r="K438" s="126">
        <f t="shared" si="6"/>
        <v>45448</v>
      </c>
    </row>
    <row r="439" spans="4:11" x14ac:dyDescent="0.2">
      <c r="D439"/>
      <c r="E439"/>
      <c r="F439" s="107" t="s">
        <v>562</v>
      </c>
      <c r="I439" s="34">
        <v>0.30347222222222198</v>
      </c>
      <c r="J439" s="36">
        <v>45449</v>
      </c>
      <c r="K439" s="126">
        <f t="shared" si="6"/>
        <v>45449</v>
      </c>
    </row>
    <row r="440" spans="4:11" x14ac:dyDescent="0.2">
      <c r="D440"/>
      <c r="E440"/>
      <c r="F440" s="107" t="s">
        <v>527</v>
      </c>
      <c r="I440" s="34">
        <v>0.30416666666666697</v>
      </c>
      <c r="J440" s="36">
        <v>45450</v>
      </c>
      <c r="K440" s="126">
        <f t="shared" si="6"/>
        <v>45450</v>
      </c>
    </row>
    <row r="441" spans="4:11" x14ac:dyDescent="0.2">
      <c r="D441"/>
      <c r="E441"/>
      <c r="F441" s="107" t="s">
        <v>409</v>
      </c>
      <c r="I441" s="34">
        <v>0.30486111111111103</v>
      </c>
      <c r="J441" s="36">
        <v>45451</v>
      </c>
      <c r="K441" s="126">
        <f t="shared" si="6"/>
        <v>45451</v>
      </c>
    </row>
    <row r="442" spans="4:11" x14ac:dyDescent="0.2">
      <c r="D442"/>
      <c r="E442"/>
      <c r="F442" s="107" t="s">
        <v>552</v>
      </c>
      <c r="I442" s="34">
        <v>0.30555555555555602</v>
      </c>
      <c r="J442" s="36">
        <v>45452</v>
      </c>
      <c r="K442" s="126">
        <f t="shared" si="6"/>
        <v>45452</v>
      </c>
    </row>
    <row r="443" spans="4:11" x14ac:dyDescent="0.2">
      <c r="D443"/>
      <c r="E443"/>
      <c r="F443" s="107" t="s">
        <v>921</v>
      </c>
      <c r="I443" s="34">
        <v>0.30625000000000002</v>
      </c>
      <c r="J443" s="36">
        <v>45453</v>
      </c>
      <c r="K443" s="126">
        <f t="shared" si="6"/>
        <v>45453</v>
      </c>
    </row>
    <row r="444" spans="4:11" x14ac:dyDescent="0.2">
      <c r="D444"/>
      <c r="E444"/>
      <c r="F444" s="108" t="s">
        <v>483</v>
      </c>
      <c r="I444" s="34">
        <v>0.30694444444444402</v>
      </c>
      <c r="J444" s="36">
        <v>45454</v>
      </c>
      <c r="K444" s="126">
        <f t="shared" si="6"/>
        <v>45454</v>
      </c>
    </row>
    <row r="445" spans="4:11" x14ac:dyDescent="0.2">
      <c r="D445"/>
      <c r="E445"/>
      <c r="F445" s="107" t="s">
        <v>281</v>
      </c>
      <c r="I445" s="34">
        <v>0.30763888888888902</v>
      </c>
      <c r="J445" s="36">
        <v>45455</v>
      </c>
      <c r="K445" s="126">
        <f t="shared" si="6"/>
        <v>45455</v>
      </c>
    </row>
    <row r="446" spans="4:11" x14ac:dyDescent="0.2">
      <c r="D446"/>
      <c r="E446"/>
      <c r="F446" s="107" t="s">
        <v>922</v>
      </c>
      <c r="I446" s="34">
        <v>0.30833333333333302</v>
      </c>
      <c r="J446" s="36">
        <v>45456</v>
      </c>
      <c r="K446" s="126">
        <f t="shared" si="6"/>
        <v>45456</v>
      </c>
    </row>
    <row r="447" spans="4:11" x14ac:dyDescent="0.2">
      <c r="D447"/>
      <c r="E447"/>
      <c r="F447" s="107" t="s">
        <v>715</v>
      </c>
      <c r="I447" s="34">
        <v>0.30902777777777801</v>
      </c>
      <c r="J447" s="36">
        <v>45457</v>
      </c>
      <c r="K447" s="126">
        <f t="shared" si="6"/>
        <v>45457</v>
      </c>
    </row>
    <row r="448" spans="4:11" x14ac:dyDescent="0.2">
      <c r="D448"/>
      <c r="E448"/>
      <c r="F448" s="107" t="s">
        <v>923</v>
      </c>
      <c r="I448" s="34">
        <v>0.30972222222222201</v>
      </c>
      <c r="J448" s="36">
        <v>45458</v>
      </c>
      <c r="K448" s="126">
        <f t="shared" si="6"/>
        <v>45458</v>
      </c>
    </row>
    <row r="449" spans="4:11" x14ac:dyDescent="0.2">
      <c r="D449"/>
      <c r="E449"/>
      <c r="F449" s="107" t="s">
        <v>553</v>
      </c>
      <c r="I449" s="34">
        <v>0.31041666666666701</v>
      </c>
      <c r="J449" s="36">
        <v>45459</v>
      </c>
      <c r="K449" s="126">
        <f t="shared" si="6"/>
        <v>45459</v>
      </c>
    </row>
    <row r="450" spans="4:11" x14ac:dyDescent="0.2">
      <c r="D450"/>
      <c r="E450"/>
      <c r="F450" s="107" t="s">
        <v>600</v>
      </c>
      <c r="I450" s="34">
        <v>0.31111111111111101</v>
      </c>
      <c r="J450" s="36">
        <v>45460</v>
      </c>
      <c r="K450" s="126">
        <f t="shared" si="6"/>
        <v>45460</v>
      </c>
    </row>
    <row r="451" spans="4:11" x14ac:dyDescent="0.2">
      <c r="D451"/>
      <c r="E451"/>
      <c r="F451" s="107" t="s">
        <v>469</v>
      </c>
      <c r="I451" s="34">
        <v>0.311805555555556</v>
      </c>
      <c r="J451" s="36">
        <v>45461</v>
      </c>
      <c r="K451" s="126">
        <f t="shared" si="6"/>
        <v>45461</v>
      </c>
    </row>
    <row r="452" spans="4:11" x14ac:dyDescent="0.2">
      <c r="D452"/>
      <c r="E452"/>
      <c r="F452" s="107" t="s">
        <v>464</v>
      </c>
      <c r="I452" s="34">
        <v>0.3125</v>
      </c>
      <c r="J452" s="36">
        <v>45462</v>
      </c>
      <c r="K452" s="126">
        <f t="shared" ref="K452:K515" si="7">+J452</f>
        <v>45462</v>
      </c>
    </row>
    <row r="453" spans="4:11" x14ac:dyDescent="0.2">
      <c r="D453"/>
      <c r="E453"/>
      <c r="F453" s="107" t="s">
        <v>668</v>
      </c>
      <c r="I453" s="34">
        <v>0.313194444444444</v>
      </c>
      <c r="J453" s="36">
        <v>45463</v>
      </c>
      <c r="K453" s="126">
        <f t="shared" si="7"/>
        <v>45463</v>
      </c>
    </row>
    <row r="454" spans="4:11" x14ac:dyDescent="0.2">
      <c r="D454"/>
      <c r="E454"/>
      <c r="F454" s="107" t="s">
        <v>419</v>
      </c>
      <c r="I454" s="34">
        <v>0.31388888888888899</v>
      </c>
      <c r="J454" s="36">
        <v>45464</v>
      </c>
      <c r="K454" s="126">
        <f t="shared" si="7"/>
        <v>45464</v>
      </c>
    </row>
    <row r="455" spans="4:11" x14ac:dyDescent="0.2">
      <c r="D455"/>
      <c r="E455"/>
      <c r="F455" s="107" t="s">
        <v>318</v>
      </c>
      <c r="I455" s="34">
        <v>0.31458333333333299</v>
      </c>
      <c r="J455" s="36">
        <v>45465</v>
      </c>
      <c r="K455" s="126">
        <f t="shared" si="7"/>
        <v>45465</v>
      </c>
    </row>
    <row r="456" spans="4:11" x14ac:dyDescent="0.2">
      <c r="D456"/>
      <c r="E456"/>
      <c r="F456" s="107" t="s">
        <v>488</v>
      </c>
      <c r="I456" s="34">
        <v>0.31527777777777799</v>
      </c>
      <c r="J456" s="36">
        <v>45466</v>
      </c>
      <c r="K456" s="126">
        <f t="shared" si="7"/>
        <v>45466</v>
      </c>
    </row>
    <row r="457" spans="4:11" x14ac:dyDescent="0.2">
      <c r="D457"/>
      <c r="E457"/>
      <c r="F457" s="107" t="s">
        <v>924</v>
      </c>
      <c r="I457" s="34">
        <v>0.31597222222222199</v>
      </c>
      <c r="J457" s="36">
        <v>45467</v>
      </c>
      <c r="K457" s="126">
        <f t="shared" si="7"/>
        <v>45467</v>
      </c>
    </row>
    <row r="458" spans="4:11" x14ac:dyDescent="0.2">
      <c r="D458"/>
      <c r="E458"/>
      <c r="F458" s="107" t="s">
        <v>420</v>
      </c>
      <c r="I458" s="34">
        <v>0.31666666666666698</v>
      </c>
      <c r="J458" s="36">
        <v>45468</v>
      </c>
      <c r="K458" s="126">
        <f t="shared" si="7"/>
        <v>45468</v>
      </c>
    </row>
    <row r="459" spans="4:11" x14ac:dyDescent="0.2">
      <c r="D459"/>
      <c r="E459"/>
      <c r="F459" s="107" t="s">
        <v>279</v>
      </c>
      <c r="I459" s="34">
        <v>0.31736111111111098</v>
      </c>
      <c r="J459" s="36">
        <v>45469</v>
      </c>
      <c r="K459" s="126">
        <f t="shared" si="7"/>
        <v>45469</v>
      </c>
    </row>
    <row r="460" spans="4:11" x14ac:dyDescent="0.2">
      <c r="D460"/>
      <c r="E460"/>
      <c r="F460" s="107" t="s">
        <v>445</v>
      </c>
      <c r="I460" s="34">
        <v>0.31805555555555598</v>
      </c>
      <c r="J460" s="36">
        <v>45470</v>
      </c>
      <c r="K460" s="126">
        <f t="shared" si="7"/>
        <v>45470</v>
      </c>
    </row>
    <row r="461" spans="4:11" x14ac:dyDescent="0.2">
      <c r="D461"/>
      <c r="F461" s="107" t="s">
        <v>162</v>
      </c>
      <c r="I461" s="34">
        <v>0.31874999999999998</v>
      </c>
      <c r="J461" s="36">
        <v>45471</v>
      </c>
      <c r="K461" s="126">
        <f t="shared" si="7"/>
        <v>45471</v>
      </c>
    </row>
    <row r="462" spans="4:11" x14ac:dyDescent="0.2">
      <c r="I462" s="34">
        <v>0.31944444444444398</v>
      </c>
      <c r="J462" s="36">
        <v>45472</v>
      </c>
      <c r="K462" s="126">
        <f t="shared" si="7"/>
        <v>45472</v>
      </c>
    </row>
    <row r="463" spans="4:11" x14ac:dyDescent="0.2">
      <c r="I463" s="34">
        <v>0.32013888888888897</v>
      </c>
      <c r="J463" s="36">
        <v>45473</v>
      </c>
      <c r="K463" s="126">
        <f t="shared" si="7"/>
        <v>45473</v>
      </c>
    </row>
    <row r="464" spans="4:11" x14ac:dyDescent="0.2">
      <c r="I464" s="34">
        <v>0.32083333333333303</v>
      </c>
      <c r="J464" s="36">
        <v>45474</v>
      </c>
      <c r="K464" s="126">
        <f t="shared" si="7"/>
        <v>45474</v>
      </c>
    </row>
    <row r="465" spans="9:11" x14ac:dyDescent="0.2">
      <c r="I465" s="34">
        <v>0.32152777777777802</v>
      </c>
      <c r="J465" s="36">
        <v>45475</v>
      </c>
      <c r="K465" s="126">
        <f t="shared" si="7"/>
        <v>45475</v>
      </c>
    </row>
    <row r="466" spans="9:11" x14ac:dyDescent="0.2">
      <c r="I466" s="34">
        <v>0.32222222222222202</v>
      </c>
      <c r="J466" s="36">
        <v>45476</v>
      </c>
      <c r="K466" s="126">
        <f t="shared" si="7"/>
        <v>45476</v>
      </c>
    </row>
    <row r="467" spans="9:11" x14ac:dyDescent="0.2">
      <c r="I467" s="34">
        <v>0.32291666666666702</v>
      </c>
      <c r="J467" s="36">
        <v>45477</v>
      </c>
      <c r="K467" s="126">
        <f t="shared" si="7"/>
        <v>45477</v>
      </c>
    </row>
    <row r="468" spans="9:11" x14ac:dyDescent="0.2">
      <c r="I468" s="34">
        <v>0.32361111111111102</v>
      </c>
      <c r="J468" s="36">
        <v>45478</v>
      </c>
      <c r="K468" s="126">
        <f t="shared" si="7"/>
        <v>45478</v>
      </c>
    </row>
    <row r="469" spans="9:11" x14ac:dyDescent="0.2">
      <c r="I469" s="34">
        <v>0.32430555555555601</v>
      </c>
      <c r="J469" s="36">
        <v>45479</v>
      </c>
      <c r="K469" s="126">
        <f t="shared" si="7"/>
        <v>45479</v>
      </c>
    </row>
    <row r="470" spans="9:11" x14ac:dyDescent="0.2">
      <c r="I470" s="34">
        <v>0.32500000000000001</v>
      </c>
      <c r="J470" s="36">
        <v>45480</v>
      </c>
      <c r="K470" s="126">
        <f t="shared" si="7"/>
        <v>45480</v>
      </c>
    </row>
    <row r="471" spans="9:11" x14ac:dyDescent="0.2">
      <c r="I471" s="34">
        <v>0.32569444444444401</v>
      </c>
      <c r="J471" s="36">
        <v>45481</v>
      </c>
      <c r="K471" s="126">
        <f t="shared" si="7"/>
        <v>45481</v>
      </c>
    </row>
    <row r="472" spans="9:11" x14ac:dyDescent="0.2">
      <c r="I472" s="34">
        <v>0.32638888888888901</v>
      </c>
      <c r="J472" s="36">
        <v>45482</v>
      </c>
      <c r="K472" s="126">
        <f t="shared" si="7"/>
        <v>45482</v>
      </c>
    </row>
    <row r="473" spans="9:11" x14ac:dyDescent="0.2">
      <c r="I473" s="34">
        <v>0.327083333333333</v>
      </c>
      <c r="J473" s="36">
        <v>45483</v>
      </c>
      <c r="K473" s="126">
        <f t="shared" si="7"/>
        <v>45483</v>
      </c>
    </row>
    <row r="474" spans="9:11" x14ac:dyDescent="0.2">
      <c r="I474" s="34">
        <v>0.327777777777778</v>
      </c>
      <c r="J474" s="36">
        <v>45484</v>
      </c>
      <c r="K474" s="126">
        <f t="shared" si="7"/>
        <v>45484</v>
      </c>
    </row>
    <row r="475" spans="9:11" x14ac:dyDescent="0.2">
      <c r="I475" s="34">
        <v>0.328472222222222</v>
      </c>
      <c r="J475" s="36">
        <v>45485</v>
      </c>
      <c r="K475" s="126">
        <f t="shared" si="7"/>
        <v>45485</v>
      </c>
    </row>
    <row r="476" spans="9:11" x14ac:dyDescent="0.2">
      <c r="I476" s="34">
        <v>0.329166666666667</v>
      </c>
      <c r="J476" s="36">
        <v>45486</v>
      </c>
      <c r="K476" s="126">
        <f t="shared" si="7"/>
        <v>45486</v>
      </c>
    </row>
    <row r="477" spans="9:11" x14ac:dyDescent="0.2">
      <c r="I477" s="34">
        <v>0.32986111111111099</v>
      </c>
      <c r="J477" s="36">
        <v>45487</v>
      </c>
      <c r="K477" s="126">
        <f t="shared" si="7"/>
        <v>45487</v>
      </c>
    </row>
    <row r="478" spans="9:11" x14ac:dyDescent="0.2">
      <c r="I478" s="34">
        <v>0.33055555555555599</v>
      </c>
      <c r="J478" s="36">
        <v>45488</v>
      </c>
      <c r="K478" s="126">
        <f t="shared" si="7"/>
        <v>45488</v>
      </c>
    </row>
    <row r="479" spans="9:11" x14ac:dyDescent="0.2">
      <c r="I479" s="34">
        <v>0.33124999999999999</v>
      </c>
      <c r="J479" s="36">
        <v>45489</v>
      </c>
      <c r="K479" s="126">
        <f t="shared" si="7"/>
        <v>45489</v>
      </c>
    </row>
    <row r="480" spans="9:11" x14ac:dyDescent="0.2">
      <c r="I480" s="34">
        <v>0.33194444444444399</v>
      </c>
      <c r="J480" s="36">
        <v>45490</v>
      </c>
      <c r="K480" s="126">
        <f t="shared" si="7"/>
        <v>45490</v>
      </c>
    </row>
    <row r="481" spans="9:11" x14ac:dyDescent="0.2">
      <c r="I481" s="34">
        <v>0.33263888888888898</v>
      </c>
      <c r="J481" s="36">
        <v>45491</v>
      </c>
      <c r="K481" s="126">
        <f t="shared" si="7"/>
        <v>45491</v>
      </c>
    </row>
    <row r="482" spans="9:11" x14ac:dyDescent="0.2">
      <c r="I482" s="34">
        <v>0.33333333333333298</v>
      </c>
      <c r="J482" s="36">
        <v>45492</v>
      </c>
      <c r="K482" s="126">
        <f t="shared" si="7"/>
        <v>45492</v>
      </c>
    </row>
    <row r="483" spans="9:11" x14ac:dyDescent="0.2">
      <c r="I483" s="34">
        <v>0.33402777777777798</v>
      </c>
      <c r="J483" s="36">
        <v>45493</v>
      </c>
      <c r="K483" s="126">
        <f t="shared" si="7"/>
        <v>45493</v>
      </c>
    </row>
    <row r="484" spans="9:11" x14ac:dyDescent="0.2">
      <c r="I484" s="34">
        <v>0.33472222222222198</v>
      </c>
      <c r="J484" s="36">
        <v>45494</v>
      </c>
      <c r="K484" s="126">
        <f t="shared" si="7"/>
        <v>45494</v>
      </c>
    </row>
    <row r="485" spans="9:11" x14ac:dyDescent="0.2">
      <c r="I485" s="34">
        <v>0.33541666666666697</v>
      </c>
      <c r="J485" s="36">
        <v>45495</v>
      </c>
      <c r="K485" s="126">
        <f t="shared" si="7"/>
        <v>45495</v>
      </c>
    </row>
    <row r="486" spans="9:11" x14ac:dyDescent="0.2">
      <c r="I486" s="34">
        <v>0.33611111111111103</v>
      </c>
      <c r="J486" s="36">
        <v>45496</v>
      </c>
      <c r="K486" s="126">
        <f t="shared" si="7"/>
        <v>45496</v>
      </c>
    </row>
    <row r="487" spans="9:11" x14ac:dyDescent="0.2">
      <c r="I487" s="34">
        <v>0.33680555555555602</v>
      </c>
      <c r="J487" s="36">
        <v>45497</v>
      </c>
      <c r="K487" s="126">
        <f t="shared" si="7"/>
        <v>45497</v>
      </c>
    </row>
    <row r="488" spans="9:11" x14ac:dyDescent="0.2">
      <c r="I488" s="34">
        <v>0.33750000000000002</v>
      </c>
      <c r="J488" s="36">
        <v>45498</v>
      </c>
      <c r="K488" s="126">
        <f t="shared" si="7"/>
        <v>45498</v>
      </c>
    </row>
    <row r="489" spans="9:11" x14ac:dyDescent="0.2">
      <c r="I489" s="34">
        <v>0.33819444444444402</v>
      </c>
      <c r="J489" s="36">
        <v>45499</v>
      </c>
      <c r="K489" s="126">
        <f t="shared" si="7"/>
        <v>45499</v>
      </c>
    </row>
    <row r="490" spans="9:11" x14ac:dyDescent="0.2">
      <c r="I490" s="34">
        <v>0.33888888888888902</v>
      </c>
      <c r="J490" s="36">
        <v>45500</v>
      </c>
      <c r="K490" s="126">
        <f t="shared" si="7"/>
        <v>45500</v>
      </c>
    </row>
    <row r="491" spans="9:11" x14ac:dyDescent="0.2">
      <c r="I491" s="34">
        <v>0.33958333333333302</v>
      </c>
      <c r="J491" s="36">
        <v>45501</v>
      </c>
      <c r="K491" s="126">
        <f t="shared" si="7"/>
        <v>45501</v>
      </c>
    </row>
    <row r="492" spans="9:11" x14ac:dyDescent="0.2">
      <c r="I492" s="34">
        <v>0.34027777777777801</v>
      </c>
      <c r="J492" s="36">
        <v>45502</v>
      </c>
      <c r="K492" s="126">
        <f t="shared" si="7"/>
        <v>45502</v>
      </c>
    </row>
    <row r="493" spans="9:11" x14ac:dyDescent="0.2">
      <c r="I493" s="34">
        <v>0.34097222222222201</v>
      </c>
      <c r="J493" s="36">
        <v>45503</v>
      </c>
      <c r="K493" s="126">
        <f t="shared" si="7"/>
        <v>45503</v>
      </c>
    </row>
    <row r="494" spans="9:11" x14ac:dyDescent="0.2">
      <c r="I494" s="34">
        <v>0.34166666666666701</v>
      </c>
      <c r="J494" s="36">
        <v>45504</v>
      </c>
      <c r="K494" s="126">
        <f t="shared" si="7"/>
        <v>45504</v>
      </c>
    </row>
    <row r="495" spans="9:11" x14ac:dyDescent="0.2">
      <c r="I495" s="34">
        <v>0.34236111111111101</v>
      </c>
      <c r="J495" s="36">
        <v>45505</v>
      </c>
      <c r="K495" s="126">
        <f t="shared" si="7"/>
        <v>45505</v>
      </c>
    </row>
    <row r="496" spans="9:11" x14ac:dyDescent="0.2">
      <c r="I496" s="34">
        <v>0.343055555555556</v>
      </c>
      <c r="J496" s="36">
        <v>45506</v>
      </c>
      <c r="K496" s="126">
        <f t="shared" si="7"/>
        <v>45506</v>
      </c>
    </row>
    <row r="497" spans="9:11" x14ac:dyDescent="0.2">
      <c r="I497" s="34">
        <v>0.34375</v>
      </c>
      <c r="J497" s="36">
        <v>45507</v>
      </c>
      <c r="K497" s="126">
        <f t="shared" si="7"/>
        <v>45507</v>
      </c>
    </row>
    <row r="498" spans="9:11" x14ac:dyDescent="0.2">
      <c r="I498" s="34">
        <v>0.344444444444444</v>
      </c>
      <c r="J498" s="36">
        <v>45508</v>
      </c>
      <c r="K498" s="126">
        <f t="shared" si="7"/>
        <v>45508</v>
      </c>
    </row>
    <row r="499" spans="9:11" x14ac:dyDescent="0.2">
      <c r="I499" s="34">
        <v>0.34513888888888899</v>
      </c>
      <c r="J499" s="36">
        <v>45509</v>
      </c>
      <c r="K499" s="126">
        <f t="shared" si="7"/>
        <v>45509</v>
      </c>
    </row>
    <row r="500" spans="9:11" x14ac:dyDescent="0.2">
      <c r="I500" s="34">
        <v>0.34583333333333299</v>
      </c>
      <c r="J500" s="36">
        <v>45510</v>
      </c>
      <c r="K500" s="126">
        <f t="shared" si="7"/>
        <v>45510</v>
      </c>
    </row>
    <row r="501" spans="9:11" x14ac:dyDescent="0.2">
      <c r="I501" s="34">
        <v>0.34652777777777799</v>
      </c>
      <c r="J501" s="36">
        <v>45511</v>
      </c>
      <c r="K501" s="126">
        <f t="shared" si="7"/>
        <v>45511</v>
      </c>
    </row>
    <row r="502" spans="9:11" x14ac:dyDescent="0.2">
      <c r="I502" s="34">
        <v>0.34722222222222199</v>
      </c>
      <c r="J502" s="36">
        <v>45512</v>
      </c>
      <c r="K502" s="126">
        <f t="shared" si="7"/>
        <v>45512</v>
      </c>
    </row>
    <row r="503" spans="9:11" x14ac:dyDescent="0.2">
      <c r="I503" s="34">
        <v>0.34791666666666698</v>
      </c>
      <c r="J503" s="36">
        <v>45513</v>
      </c>
      <c r="K503" s="126">
        <f t="shared" si="7"/>
        <v>45513</v>
      </c>
    </row>
    <row r="504" spans="9:11" x14ac:dyDescent="0.2">
      <c r="I504" s="34">
        <v>0.34861111111111098</v>
      </c>
      <c r="J504" s="36">
        <v>45514</v>
      </c>
      <c r="K504" s="126">
        <f t="shared" si="7"/>
        <v>45514</v>
      </c>
    </row>
    <row r="505" spans="9:11" x14ac:dyDescent="0.2">
      <c r="I505" s="34">
        <v>0.34930555555555598</v>
      </c>
      <c r="J505" s="36">
        <v>45515</v>
      </c>
      <c r="K505" s="126">
        <f t="shared" si="7"/>
        <v>45515</v>
      </c>
    </row>
    <row r="506" spans="9:11" x14ac:dyDescent="0.2">
      <c r="I506" s="34">
        <v>0.35</v>
      </c>
      <c r="J506" s="36">
        <v>45516</v>
      </c>
      <c r="K506" s="126">
        <f t="shared" si="7"/>
        <v>45516</v>
      </c>
    </row>
    <row r="507" spans="9:11" x14ac:dyDescent="0.2">
      <c r="I507" s="34">
        <v>0.35069444444444398</v>
      </c>
      <c r="J507" s="36">
        <v>45517</v>
      </c>
      <c r="K507" s="126">
        <f t="shared" si="7"/>
        <v>45517</v>
      </c>
    </row>
    <row r="508" spans="9:11" x14ac:dyDescent="0.2">
      <c r="I508" s="34">
        <v>0.35138888888888897</v>
      </c>
      <c r="J508" s="36">
        <v>45518</v>
      </c>
      <c r="K508" s="126">
        <f t="shared" si="7"/>
        <v>45518</v>
      </c>
    </row>
    <row r="509" spans="9:11" x14ac:dyDescent="0.2">
      <c r="I509" s="34">
        <v>0.35208333333333303</v>
      </c>
      <c r="J509" s="36">
        <v>45519</v>
      </c>
      <c r="K509" s="126">
        <f t="shared" si="7"/>
        <v>45519</v>
      </c>
    </row>
    <row r="510" spans="9:11" x14ac:dyDescent="0.2">
      <c r="I510" s="34">
        <v>0.35277777777777802</v>
      </c>
      <c r="J510" s="36">
        <v>45520</v>
      </c>
      <c r="K510" s="126">
        <f t="shared" si="7"/>
        <v>45520</v>
      </c>
    </row>
    <row r="511" spans="9:11" x14ac:dyDescent="0.2">
      <c r="I511" s="34">
        <v>0.35347222222222202</v>
      </c>
      <c r="J511" s="36">
        <v>45521</v>
      </c>
      <c r="K511" s="126">
        <f t="shared" si="7"/>
        <v>45521</v>
      </c>
    </row>
    <row r="512" spans="9:11" x14ac:dyDescent="0.2">
      <c r="I512" s="34">
        <v>0.35416666666666702</v>
      </c>
      <c r="J512" s="36">
        <v>45522</v>
      </c>
      <c r="K512" s="126">
        <f t="shared" si="7"/>
        <v>45522</v>
      </c>
    </row>
    <row r="513" spans="9:11" x14ac:dyDescent="0.2">
      <c r="I513" s="34">
        <v>0.35486111111111102</v>
      </c>
      <c r="J513" s="36">
        <v>45523</v>
      </c>
      <c r="K513" s="126">
        <f t="shared" si="7"/>
        <v>45523</v>
      </c>
    </row>
    <row r="514" spans="9:11" x14ac:dyDescent="0.2">
      <c r="I514" s="34">
        <v>0.35555555555555601</v>
      </c>
      <c r="J514" s="36">
        <v>45524</v>
      </c>
      <c r="K514" s="126">
        <f t="shared" si="7"/>
        <v>45524</v>
      </c>
    </row>
    <row r="515" spans="9:11" x14ac:dyDescent="0.2">
      <c r="I515" s="34">
        <v>0.35625000000000001</v>
      </c>
      <c r="J515" s="36">
        <v>45525</v>
      </c>
      <c r="K515" s="126">
        <f t="shared" si="7"/>
        <v>45525</v>
      </c>
    </row>
    <row r="516" spans="9:11" x14ac:dyDescent="0.2">
      <c r="I516" s="34">
        <v>0.35694444444444401</v>
      </c>
      <c r="J516" s="36">
        <v>45526</v>
      </c>
      <c r="K516" s="126">
        <f t="shared" ref="K516:K579" si="8">+J516</f>
        <v>45526</v>
      </c>
    </row>
    <row r="517" spans="9:11" x14ac:dyDescent="0.2">
      <c r="I517" s="34">
        <v>0.35763888888888901</v>
      </c>
      <c r="J517" s="36">
        <v>45527</v>
      </c>
      <c r="K517" s="126">
        <f t="shared" si="8"/>
        <v>45527</v>
      </c>
    </row>
    <row r="518" spans="9:11" x14ac:dyDescent="0.2">
      <c r="I518" s="34">
        <v>0.358333333333333</v>
      </c>
      <c r="J518" s="36">
        <v>45528</v>
      </c>
      <c r="K518" s="126">
        <f t="shared" si="8"/>
        <v>45528</v>
      </c>
    </row>
    <row r="519" spans="9:11" x14ac:dyDescent="0.2">
      <c r="I519" s="34">
        <v>0.359027777777778</v>
      </c>
      <c r="J519" s="36">
        <v>45529</v>
      </c>
      <c r="K519" s="126">
        <f t="shared" si="8"/>
        <v>45529</v>
      </c>
    </row>
    <row r="520" spans="9:11" x14ac:dyDescent="0.2">
      <c r="I520" s="34">
        <v>0.359722222222222</v>
      </c>
      <c r="J520" s="36">
        <v>45530</v>
      </c>
      <c r="K520" s="126">
        <f t="shared" si="8"/>
        <v>45530</v>
      </c>
    </row>
    <row r="521" spans="9:11" x14ac:dyDescent="0.2">
      <c r="I521" s="34">
        <v>0.360416666666667</v>
      </c>
      <c r="J521" s="36">
        <v>45531</v>
      </c>
      <c r="K521" s="126">
        <f t="shared" si="8"/>
        <v>45531</v>
      </c>
    </row>
    <row r="522" spans="9:11" x14ac:dyDescent="0.2">
      <c r="I522" s="34">
        <v>0.36111111111111099</v>
      </c>
      <c r="J522" s="36">
        <v>45532</v>
      </c>
      <c r="K522" s="126">
        <f t="shared" si="8"/>
        <v>45532</v>
      </c>
    </row>
    <row r="523" spans="9:11" x14ac:dyDescent="0.2">
      <c r="I523" s="34">
        <v>0.36180555555555599</v>
      </c>
      <c r="J523" s="36">
        <v>45533</v>
      </c>
      <c r="K523" s="126">
        <f t="shared" si="8"/>
        <v>45533</v>
      </c>
    </row>
    <row r="524" spans="9:11" x14ac:dyDescent="0.2">
      <c r="I524" s="34">
        <v>0.36249999999999999</v>
      </c>
      <c r="J524" s="36">
        <v>45534</v>
      </c>
      <c r="K524" s="126">
        <f t="shared" si="8"/>
        <v>45534</v>
      </c>
    </row>
    <row r="525" spans="9:11" x14ac:dyDescent="0.2">
      <c r="I525" s="34">
        <v>0.36319444444444399</v>
      </c>
      <c r="J525" s="36">
        <v>45535</v>
      </c>
      <c r="K525" s="126">
        <f t="shared" si="8"/>
        <v>45535</v>
      </c>
    </row>
    <row r="526" spans="9:11" x14ac:dyDescent="0.2">
      <c r="I526" s="34">
        <v>0.36388888888888898</v>
      </c>
      <c r="J526" s="36">
        <v>45536</v>
      </c>
      <c r="K526" s="126">
        <f t="shared" si="8"/>
        <v>45536</v>
      </c>
    </row>
    <row r="527" spans="9:11" x14ac:dyDescent="0.2">
      <c r="I527" s="34">
        <v>0.36458333333333298</v>
      </c>
      <c r="J527" s="36">
        <v>45537</v>
      </c>
      <c r="K527" s="126">
        <f t="shared" si="8"/>
        <v>45537</v>
      </c>
    </row>
    <row r="528" spans="9:11" x14ac:dyDescent="0.2">
      <c r="I528" s="34">
        <v>0.36527777777777798</v>
      </c>
      <c r="J528" s="36">
        <v>45538</v>
      </c>
      <c r="K528" s="126">
        <f t="shared" si="8"/>
        <v>45538</v>
      </c>
    </row>
    <row r="529" spans="9:11" x14ac:dyDescent="0.2">
      <c r="I529" s="34">
        <v>0.36597222222222198</v>
      </c>
      <c r="J529" s="36">
        <v>45539</v>
      </c>
      <c r="K529" s="126">
        <f t="shared" si="8"/>
        <v>45539</v>
      </c>
    </row>
    <row r="530" spans="9:11" x14ac:dyDescent="0.2">
      <c r="I530" s="34">
        <v>0.36666666666666697</v>
      </c>
      <c r="J530" s="36">
        <v>45540</v>
      </c>
      <c r="K530" s="126">
        <f t="shared" si="8"/>
        <v>45540</v>
      </c>
    </row>
    <row r="531" spans="9:11" x14ac:dyDescent="0.2">
      <c r="I531" s="34">
        <v>0.36736111111111103</v>
      </c>
      <c r="J531" s="36">
        <v>45541</v>
      </c>
      <c r="K531" s="126">
        <f t="shared" si="8"/>
        <v>45541</v>
      </c>
    </row>
    <row r="532" spans="9:11" x14ac:dyDescent="0.2">
      <c r="I532" s="34">
        <v>0.36805555555555602</v>
      </c>
      <c r="J532" s="36">
        <v>45542</v>
      </c>
      <c r="K532" s="126">
        <f t="shared" si="8"/>
        <v>45542</v>
      </c>
    </row>
    <row r="533" spans="9:11" x14ac:dyDescent="0.2">
      <c r="I533" s="34">
        <v>0.36875000000000002</v>
      </c>
      <c r="J533" s="36">
        <v>45543</v>
      </c>
      <c r="K533" s="126">
        <f t="shared" si="8"/>
        <v>45543</v>
      </c>
    </row>
    <row r="534" spans="9:11" x14ac:dyDescent="0.2">
      <c r="I534" s="34">
        <v>0.36944444444444402</v>
      </c>
      <c r="J534" s="36">
        <v>45544</v>
      </c>
      <c r="K534" s="126">
        <f t="shared" si="8"/>
        <v>45544</v>
      </c>
    </row>
    <row r="535" spans="9:11" x14ac:dyDescent="0.2">
      <c r="I535" s="34">
        <v>0.37013888888888902</v>
      </c>
      <c r="J535" s="36">
        <v>45545</v>
      </c>
      <c r="K535" s="126">
        <f t="shared" si="8"/>
        <v>45545</v>
      </c>
    </row>
    <row r="536" spans="9:11" x14ac:dyDescent="0.2">
      <c r="I536" s="34">
        <v>0.37083333333333302</v>
      </c>
      <c r="J536" s="36">
        <v>45546</v>
      </c>
      <c r="K536" s="126">
        <f t="shared" si="8"/>
        <v>45546</v>
      </c>
    </row>
    <row r="537" spans="9:11" x14ac:dyDescent="0.2">
      <c r="I537" s="34">
        <v>0.37152777777777801</v>
      </c>
      <c r="J537" s="36">
        <v>45547</v>
      </c>
      <c r="K537" s="126">
        <f t="shared" si="8"/>
        <v>45547</v>
      </c>
    </row>
    <row r="538" spans="9:11" x14ac:dyDescent="0.2">
      <c r="I538" s="34">
        <v>0.37222222222222201</v>
      </c>
      <c r="J538" s="36">
        <v>45548</v>
      </c>
      <c r="K538" s="126">
        <f t="shared" si="8"/>
        <v>45548</v>
      </c>
    </row>
    <row r="539" spans="9:11" x14ac:dyDescent="0.2">
      <c r="I539" s="34">
        <v>0.37291666666666701</v>
      </c>
      <c r="J539" s="36">
        <v>45549</v>
      </c>
      <c r="K539" s="126">
        <f t="shared" si="8"/>
        <v>45549</v>
      </c>
    </row>
    <row r="540" spans="9:11" x14ac:dyDescent="0.2">
      <c r="I540" s="34">
        <v>0.37361111111111101</v>
      </c>
      <c r="J540" s="36">
        <v>45550</v>
      </c>
      <c r="K540" s="126">
        <f t="shared" si="8"/>
        <v>45550</v>
      </c>
    </row>
    <row r="541" spans="9:11" x14ac:dyDescent="0.2">
      <c r="I541" s="34">
        <v>0.374305555555556</v>
      </c>
      <c r="J541" s="36">
        <v>45551</v>
      </c>
      <c r="K541" s="126">
        <f t="shared" si="8"/>
        <v>45551</v>
      </c>
    </row>
    <row r="542" spans="9:11" x14ac:dyDescent="0.2">
      <c r="I542" s="34">
        <v>0.375</v>
      </c>
      <c r="J542" s="36">
        <v>45552</v>
      </c>
      <c r="K542" s="126">
        <f t="shared" si="8"/>
        <v>45552</v>
      </c>
    </row>
    <row r="543" spans="9:11" x14ac:dyDescent="0.2">
      <c r="I543" s="34">
        <v>0.375694444444444</v>
      </c>
      <c r="J543" s="36">
        <v>45553</v>
      </c>
      <c r="K543" s="126">
        <f t="shared" si="8"/>
        <v>45553</v>
      </c>
    </row>
    <row r="544" spans="9:11" x14ac:dyDescent="0.2">
      <c r="I544" s="34">
        <v>0.37638888888888899</v>
      </c>
      <c r="J544" s="36">
        <v>45554</v>
      </c>
      <c r="K544" s="126">
        <f t="shared" si="8"/>
        <v>45554</v>
      </c>
    </row>
    <row r="545" spans="9:11" x14ac:dyDescent="0.2">
      <c r="I545" s="34">
        <v>0.37708333333333299</v>
      </c>
      <c r="J545" s="36">
        <v>45555</v>
      </c>
      <c r="K545" s="126">
        <f t="shared" si="8"/>
        <v>45555</v>
      </c>
    </row>
    <row r="546" spans="9:11" x14ac:dyDescent="0.2">
      <c r="I546" s="34">
        <v>0.37777777777777799</v>
      </c>
      <c r="J546" s="36">
        <v>45556</v>
      </c>
      <c r="K546" s="126">
        <f t="shared" si="8"/>
        <v>45556</v>
      </c>
    </row>
    <row r="547" spans="9:11" x14ac:dyDescent="0.2">
      <c r="I547" s="34">
        <v>0.37847222222222199</v>
      </c>
      <c r="J547" s="36">
        <v>45557</v>
      </c>
      <c r="K547" s="126">
        <f t="shared" si="8"/>
        <v>45557</v>
      </c>
    </row>
    <row r="548" spans="9:11" x14ac:dyDescent="0.2">
      <c r="I548" s="34">
        <v>0.37916666666666698</v>
      </c>
      <c r="J548" s="36">
        <v>45558</v>
      </c>
      <c r="K548" s="126">
        <f t="shared" si="8"/>
        <v>45558</v>
      </c>
    </row>
    <row r="549" spans="9:11" x14ac:dyDescent="0.2">
      <c r="I549" s="34">
        <v>0.37986111111111098</v>
      </c>
      <c r="J549" s="36">
        <v>45559</v>
      </c>
      <c r="K549" s="126">
        <f t="shared" si="8"/>
        <v>45559</v>
      </c>
    </row>
    <row r="550" spans="9:11" x14ac:dyDescent="0.2">
      <c r="I550" s="34">
        <v>0.38055555555555598</v>
      </c>
      <c r="J550" s="36">
        <v>45560</v>
      </c>
      <c r="K550" s="126">
        <f t="shared" si="8"/>
        <v>45560</v>
      </c>
    </row>
    <row r="551" spans="9:11" x14ac:dyDescent="0.2">
      <c r="I551" s="34">
        <v>0.38124999999999998</v>
      </c>
      <c r="J551" s="36">
        <v>45561</v>
      </c>
      <c r="K551" s="126">
        <f t="shared" si="8"/>
        <v>45561</v>
      </c>
    </row>
    <row r="552" spans="9:11" x14ac:dyDescent="0.2">
      <c r="I552" s="34">
        <v>0.38194444444444398</v>
      </c>
      <c r="J552" s="36">
        <v>45562</v>
      </c>
      <c r="K552" s="126">
        <f t="shared" si="8"/>
        <v>45562</v>
      </c>
    </row>
    <row r="553" spans="9:11" x14ac:dyDescent="0.2">
      <c r="I553" s="34">
        <v>0.38263888888888897</v>
      </c>
      <c r="J553" s="36">
        <v>45563</v>
      </c>
      <c r="K553" s="126">
        <f t="shared" si="8"/>
        <v>45563</v>
      </c>
    </row>
    <row r="554" spans="9:11" x14ac:dyDescent="0.2">
      <c r="I554" s="34">
        <v>0.38333333333333303</v>
      </c>
      <c r="J554" s="36">
        <v>45564</v>
      </c>
      <c r="K554" s="126">
        <f t="shared" si="8"/>
        <v>45564</v>
      </c>
    </row>
    <row r="555" spans="9:11" x14ac:dyDescent="0.2">
      <c r="I555" s="34">
        <v>0.38402777777777802</v>
      </c>
      <c r="J555" s="36">
        <v>45565</v>
      </c>
      <c r="K555" s="126">
        <f t="shared" si="8"/>
        <v>45565</v>
      </c>
    </row>
    <row r="556" spans="9:11" x14ac:dyDescent="0.2">
      <c r="I556" s="34">
        <v>0.38472222222222202</v>
      </c>
      <c r="J556" s="36">
        <v>45566</v>
      </c>
      <c r="K556" s="126">
        <f t="shared" si="8"/>
        <v>45566</v>
      </c>
    </row>
    <row r="557" spans="9:11" x14ac:dyDescent="0.2">
      <c r="I557" s="34">
        <v>0.38541666666666702</v>
      </c>
      <c r="J557" s="36">
        <v>45567</v>
      </c>
      <c r="K557" s="126">
        <f t="shared" si="8"/>
        <v>45567</v>
      </c>
    </row>
    <row r="558" spans="9:11" x14ac:dyDescent="0.2">
      <c r="I558" s="34">
        <v>0.38611111111111102</v>
      </c>
      <c r="J558" s="36">
        <v>45568</v>
      </c>
      <c r="K558" s="126">
        <f t="shared" si="8"/>
        <v>45568</v>
      </c>
    </row>
    <row r="559" spans="9:11" x14ac:dyDescent="0.2">
      <c r="I559" s="34">
        <v>0.38680555555555601</v>
      </c>
      <c r="J559" s="36">
        <v>45569</v>
      </c>
      <c r="K559" s="126">
        <f t="shared" si="8"/>
        <v>45569</v>
      </c>
    </row>
    <row r="560" spans="9:11" x14ac:dyDescent="0.2">
      <c r="I560" s="34">
        <v>0.38750000000000001</v>
      </c>
      <c r="J560" s="36">
        <v>45570</v>
      </c>
      <c r="K560" s="126">
        <f t="shared" si="8"/>
        <v>45570</v>
      </c>
    </row>
    <row r="561" spans="9:11" x14ac:dyDescent="0.2">
      <c r="I561" s="34">
        <v>0.38819444444444401</v>
      </c>
      <c r="J561" s="36">
        <v>45571</v>
      </c>
      <c r="K561" s="126">
        <f t="shared" si="8"/>
        <v>45571</v>
      </c>
    </row>
    <row r="562" spans="9:11" x14ac:dyDescent="0.2">
      <c r="I562" s="34">
        <v>0.38888888888888901</v>
      </c>
      <c r="J562" s="36">
        <v>45572</v>
      </c>
      <c r="K562" s="126">
        <f t="shared" si="8"/>
        <v>45572</v>
      </c>
    </row>
    <row r="563" spans="9:11" x14ac:dyDescent="0.2">
      <c r="I563" s="34">
        <v>0.389583333333333</v>
      </c>
      <c r="J563" s="36">
        <v>45573</v>
      </c>
      <c r="K563" s="126">
        <f t="shared" si="8"/>
        <v>45573</v>
      </c>
    </row>
    <row r="564" spans="9:11" x14ac:dyDescent="0.2">
      <c r="I564" s="34">
        <v>0.390277777777778</v>
      </c>
      <c r="J564" s="36">
        <v>45574</v>
      </c>
      <c r="K564" s="126">
        <f t="shared" si="8"/>
        <v>45574</v>
      </c>
    </row>
    <row r="565" spans="9:11" x14ac:dyDescent="0.2">
      <c r="I565" s="34">
        <v>0.390972222222222</v>
      </c>
      <c r="J565" s="36">
        <v>45575</v>
      </c>
      <c r="K565" s="126">
        <f t="shared" si="8"/>
        <v>45575</v>
      </c>
    </row>
    <row r="566" spans="9:11" x14ac:dyDescent="0.2">
      <c r="I566" s="34">
        <v>0.391666666666667</v>
      </c>
      <c r="J566" s="36">
        <v>45576</v>
      </c>
      <c r="K566" s="126">
        <f t="shared" si="8"/>
        <v>45576</v>
      </c>
    </row>
    <row r="567" spans="9:11" x14ac:dyDescent="0.2">
      <c r="I567" s="34">
        <v>0.39236111111111099</v>
      </c>
      <c r="J567" s="36">
        <v>45577</v>
      </c>
      <c r="K567" s="126">
        <f t="shared" si="8"/>
        <v>45577</v>
      </c>
    </row>
    <row r="568" spans="9:11" x14ac:dyDescent="0.2">
      <c r="I568" s="34">
        <v>0.39305555555555599</v>
      </c>
      <c r="J568" s="36">
        <v>45578</v>
      </c>
      <c r="K568" s="126">
        <f t="shared" si="8"/>
        <v>45578</v>
      </c>
    </row>
    <row r="569" spans="9:11" x14ac:dyDescent="0.2">
      <c r="I569" s="34">
        <v>0.39374999999999999</v>
      </c>
      <c r="J569" s="36">
        <v>45579</v>
      </c>
      <c r="K569" s="126">
        <f t="shared" si="8"/>
        <v>45579</v>
      </c>
    </row>
    <row r="570" spans="9:11" x14ac:dyDescent="0.2">
      <c r="I570" s="34">
        <v>0.39444444444444399</v>
      </c>
      <c r="J570" s="36">
        <v>45580</v>
      </c>
      <c r="K570" s="126">
        <f t="shared" si="8"/>
        <v>45580</v>
      </c>
    </row>
    <row r="571" spans="9:11" x14ac:dyDescent="0.2">
      <c r="I571" s="34">
        <v>0.39513888888888898</v>
      </c>
      <c r="J571" s="36">
        <v>45581</v>
      </c>
      <c r="K571" s="126">
        <f t="shared" si="8"/>
        <v>45581</v>
      </c>
    </row>
    <row r="572" spans="9:11" x14ac:dyDescent="0.2">
      <c r="I572" s="34">
        <v>0.39583333333333298</v>
      </c>
      <c r="J572" s="36">
        <v>45582</v>
      </c>
      <c r="K572" s="126">
        <f t="shared" si="8"/>
        <v>45582</v>
      </c>
    </row>
    <row r="573" spans="9:11" x14ac:dyDescent="0.2">
      <c r="I573" s="34">
        <v>0.39652777777777798</v>
      </c>
      <c r="J573" s="36">
        <v>45583</v>
      </c>
      <c r="K573" s="126">
        <f t="shared" si="8"/>
        <v>45583</v>
      </c>
    </row>
    <row r="574" spans="9:11" x14ac:dyDescent="0.2">
      <c r="I574" s="34">
        <v>0.39722222222222198</v>
      </c>
      <c r="J574" s="36">
        <v>45584</v>
      </c>
      <c r="K574" s="126">
        <f t="shared" si="8"/>
        <v>45584</v>
      </c>
    </row>
    <row r="575" spans="9:11" x14ac:dyDescent="0.2">
      <c r="I575" s="34">
        <v>0.39791666666666697</v>
      </c>
      <c r="J575" s="36">
        <v>45585</v>
      </c>
      <c r="K575" s="126">
        <f t="shared" si="8"/>
        <v>45585</v>
      </c>
    </row>
    <row r="576" spans="9:11" x14ac:dyDescent="0.2">
      <c r="I576" s="34">
        <v>0.39861111111111103</v>
      </c>
      <c r="J576" s="36">
        <v>45586</v>
      </c>
      <c r="K576" s="126">
        <f t="shared" si="8"/>
        <v>45586</v>
      </c>
    </row>
    <row r="577" spans="9:11" x14ac:dyDescent="0.2">
      <c r="I577" s="34">
        <v>0.39930555555555602</v>
      </c>
      <c r="J577" s="36">
        <v>45587</v>
      </c>
      <c r="K577" s="126">
        <f t="shared" si="8"/>
        <v>45587</v>
      </c>
    </row>
    <row r="578" spans="9:11" x14ac:dyDescent="0.2">
      <c r="I578" s="34">
        <v>0.4</v>
      </c>
      <c r="J578" s="36">
        <v>45588</v>
      </c>
      <c r="K578" s="126">
        <f t="shared" si="8"/>
        <v>45588</v>
      </c>
    </row>
    <row r="579" spans="9:11" x14ac:dyDescent="0.2">
      <c r="I579" s="34">
        <v>0.40069444444444402</v>
      </c>
      <c r="J579" s="36">
        <v>45589</v>
      </c>
      <c r="K579" s="126">
        <f t="shared" si="8"/>
        <v>45589</v>
      </c>
    </row>
    <row r="580" spans="9:11" x14ac:dyDescent="0.2">
      <c r="I580" s="34">
        <v>0.40138888888888902</v>
      </c>
      <c r="J580" s="36">
        <v>45590</v>
      </c>
      <c r="K580" s="126">
        <f t="shared" ref="K580:K643" si="9">+J580</f>
        <v>45590</v>
      </c>
    </row>
    <row r="581" spans="9:11" x14ac:dyDescent="0.2">
      <c r="I581" s="34">
        <v>0.40208333333333302</v>
      </c>
      <c r="J581" s="36">
        <v>45591</v>
      </c>
      <c r="K581" s="126">
        <f t="shared" si="9"/>
        <v>45591</v>
      </c>
    </row>
    <row r="582" spans="9:11" x14ac:dyDescent="0.2">
      <c r="I582" s="34">
        <v>0.40277777777777801</v>
      </c>
      <c r="J582" s="36">
        <v>45592</v>
      </c>
      <c r="K582" s="126">
        <f t="shared" si="9"/>
        <v>45592</v>
      </c>
    </row>
    <row r="583" spans="9:11" x14ac:dyDescent="0.2">
      <c r="I583" s="34">
        <v>0.40347222222222201</v>
      </c>
      <c r="J583" s="36">
        <v>45593</v>
      </c>
      <c r="K583" s="126">
        <f t="shared" si="9"/>
        <v>45593</v>
      </c>
    </row>
    <row r="584" spans="9:11" x14ac:dyDescent="0.2">
      <c r="I584" s="34">
        <v>0.40416666666666701</v>
      </c>
      <c r="J584" s="36">
        <v>45594</v>
      </c>
      <c r="K584" s="126">
        <f t="shared" si="9"/>
        <v>45594</v>
      </c>
    </row>
    <row r="585" spans="9:11" x14ac:dyDescent="0.2">
      <c r="I585" s="34">
        <v>0.40486111111111101</v>
      </c>
      <c r="J585" s="36">
        <v>45595</v>
      </c>
      <c r="K585" s="126">
        <f t="shared" si="9"/>
        <v>45595</v>
      </c>
    </row>
    <row r="586" spans="9:11" x14ac:dyDescent="0.2">
      <c r="I586" s="34">
        <v>0.405555555555556</v>
      </c>
      <c r="J586" s="36">
        <v>45596</v>
      </c>
      <c r="K586" s="126">
        <f t="shared" si="9"/>
        <v>45596</v>
      </c>
    </row>
    <row r="587" spans="9:11" x14ac:dyDescent="0.2">
      <c r="I587" s="34">
        <v>0.40625</v>
      </c>
      <c r="J587" s="36">
        <v>45597</v>
      </c>
      <c r="K587" s="126">
        <f t="shared" si="9"/>
        <v>45597</v>
      </c>
    </row>
    <row r="588" spans="9:11" x14ac:dyDescent="0.2">
      <c r="I588" s="34">
        <v>0.406944444444444</v>
      </c>
      <c r="J588" s="36">
        <v>45598</v>
      </c>
      <c r="K588" s="126">
        <f t="shared" si="9"/>
        <v>45598</v>
      </c>
    </row>
    <row r="589" spans="9:11" x14ac:dyDescent="0.2">
      <c r="I589" s="34">
        <v>0.40763888888888899</v>
      </c>
      <c r="J589" s="36">
        <v>45599</v>
      </c>
      <c r="K589" s="126">
        <f t="shared" si="9"/>
        <v>45599</v>
      </c>
    </row>
    <row r="590" spans="9:11" x14ac:dyDescent="0.2">
      <c r="I590" s="34">
        <v>0.40833333333333299</v>
      </c>
      <c r="J590" s="36">
        <v>45600</v>
      </c>
      <c r="K590" s="126">
        <f t="shared" si="9"/>
        <v>45600</v>
      </c>
    </row>
    <row r="591" spans="9:11" x14ac:dyDescent="0.2">
      <c r="I591" s="34">
        <v>0.40902777777777799</v>
      </c>
      <c r="J591" s="36">
        <v>45601</v>
      </c>
      <c r="K591" s="126">
        <f t="shared" si="9"/>
        <v>45601</v>
      </c>
    </row>
    <row r="592" spans="9:11" x14ac:dyDescent="0.2">
      <c r="I592" s="34">
        <v>0.40972222222222199</v>
      </c>
      <c r="J592" s="36">
        <v>45602</v>
      </c>
      <c r="K592" s="126">
        <f t="shared" si="9"/>
        <v>45602</v>
      </c>
    </row>
    <row r="593" spans="9:11" x14ac:dyDescent="0.2">
      <c r="I593" s="34">
        <v>0.41041666666666698</v>
      </c>
      <c r="J593" s="36">
        <v>45603</v>
      </c>
      <c r="K593" s="126">
        <f t="shared" si="9"/>
        <v>45603</v>
      </c>
    </row>
    <row r="594" spans="9:11" x14ac:dyDescent="0.2">
      <c r="I594" s="34">
        <v>0.41111111111111098</v>
      </c>
      <c r="J594" s="36">
        <v>45604</v>
      </c>
      <c r="K594" s="126">
        <f t="shared" si="9"/>
        <v>45604</v>
      </c>
    </row>
    <row r="595" spans="9:11" x14ac:dyDescent="0.2">
      <c r="I595" s="34">
        <v>0.41180555555555598</v>
      </c>
      <c r="J595" s="36">
        <v>45605</v>
      </c>
      <c r="K595" s="126">
        <f t="shared" si="9"/>
        <v>45605</v>
      </c>
    </row>
    <row r="596" spans="9:11" x14ac:dyDescent="0.2">
      <c r="I596" s="34">
        <v>0.41249999999999998</v>
      </c>
      <c r="J596" s="36">
        <v>45606</v>
      </c>
      <c r="K596" s="126">
        <f t="shared" si="9"/>
        <v>45606</v>
      </c>
    </row>
    <row r="597" spans="9:11" x14ac:dyDescent="0.2">
      <c r="I597" s="34">
        <v>0.41319444444444398</v>
      </c>
      <c r="J597" s="36">
        <v>45607</v>
      </c>
      <c r="K597" s="126">
        <f t="shared" si="9"/>
        <v>45607</v>
      </c>
    </row>
    <row r="598" spans="9:11" x14ac:dyDescent="0.2">
      <c r="I598" s="34">
        <v>0.41388888888888897</v>
      </c>
      <c r="J598" s="36">
        <v>45608</v>
      </c>
      <c r="K598" s="126">
        <f t="shared" si="9"/>
        <v>45608</v>
      </c>
    </row>
    <row r="599" spans="9:11" x14ac:dyDescent="0.2">
      <c r="I599" s="34">
        <v>0.41458333333333303</v>
      </c>
      <c r="J599" s="36">
        <v>45609</v>
      </c>
      <c r="K599" s="126">
        <f t="shared" si="9"/>
        <v>45609</v>
      </c>
    </row>
    <row r="600" spans="9:11" x14ac:dyDescent="0.2">
      <c r="I600" s="34">
        <v>0.41527777777777802</v>
      </c>
      <c r="J600" s="36">
        <v>45610</v>
      </c>
      <c r="K600" s="126">
        <f t="shared" si="9"/>
        <v>45610</v>
      </c>
    </row>
    <row r="601" spans="9:11" x14ac:dyDescent="0.2">
      <c r="I601" s="34">
        <v>0.41597222222222202</v>
      </c>
      <c r="J601" s="36">
        <v>45611</v>
      </c>
      <c r="K601" s="126">
        <f t="shared" si="9"/>
        <v>45611</v>
      </c>
    </row>
    <row r="602" spans="9:11" x14ac:dyDescent="0.2">
      <c r="I602" s="34">
        <v>0.41666666666666702</v>
      </c>
      <c r="J602" s="36">
        <v>45612</v>
      </c>
      <c r="K602" s="126">
        <f t="shared" si="9"/>
        <v>45612</v>
      </c>
    </row>
    <row r="603" spans="9:11" x14ac:dyDescent="0.2">
      <c r="I603" s="34">
        <v>0.41736111111111102</v>
      </c>
      <c r="J603" s="36">
        <v>45613</v>
      </c>
      <c r="K603" s="126">
        <f t="shared" si="9"/>
        <v>45613</v>
      </c>
    </row>
    <row r="604" spans="9:11" x14ac:dyDescent="0.2">
      <c r="I604" s="34">
        <v>0.41805555555555601</v>
      </c>
      <c r="J604" s="36">
        <v>45614</v>
      </c>
      <c r="K604" s="126">
        <f t="shared" si="9"/>
        <v>45614</v>
      </c>
    </row>
    <row r="605" spans="9:11" x14ac:dyDescent="0.2">
      <c r="I605" s="34">
        <v>0.41875000000000001</v>
      </c>
      <c r="J605" s="36">
        <v>45615</v>
      </c>
      <c r="K605" s="126">
        <f t="shared" si="9"/>
        <v>45615</v>
      </c>
    </row>
    <row r="606" spans="9:11" x14ac:dyDescent="0.2">
      <c r="I606" s="34">
        <v>0.41944444444444401</v>
      </c>
      <c r="J606" s="36">
        <v>45616</v>
      </c>
      <c r="K606" s="126">
        <f t="shared" si="9"/>
        <v>45616</v>
      </c>
    </row>
    <row r="607" spans="9:11" x14ac:dyDescent="0.2">
      <c r="I607" s="34">
        <v>0.42013888888888901</v>
      </c>
      <c r="J607" s="36">
        <v>45617</v>
      </c>
      <c r="K607" s="126">
        <f t="shared" si="9"/>
        <v>45617</v>
      </c>
    </row>
    <row r="608" spans="9:11" x14ac:dyDescent="0.2">
      <c r="I608" s="34">
        <v>0.420833333333333</v>
      </c>
      <c r="J608" s="36">
        <v>45618</v>
      </c>
      <c r="K608" s="126">
        <f t="shared" si="9"/>
        <v>45618</v>
      </c>
    </row>
    <row r="609" spans="9:11" x14ac:dyDescent="0.2">
      <c r="I609" s="34">
        <v>0.421527777777778</v>
      </c>
      <c r="J609" s="36">
        <v>45619</v>
      </c>
      <c r="K609" s="126">
        <f t="shared" si="9"/>
        <v>45619</v>
      </c>
    </row>
    <row r="610" spans="9:11" x14ac:dyDescent="0.2">
      <c r="I610" s="34">
        <v>0.422222222222222</v>
      </c>
      <c r="J610" s="36">
        <v>45620</v>
      </c>
      <c r="K610" s="126">
        <f t="shared" si="9"/>
        <v>45620</v>
      </c>
    </row>
    <row r="611" spans="9:11" x14ac:dyDescent="0.2">
      <c r="I611" s="34">
        <v>0.422916666666667</v>
      </c>
      <c r="J611" s="36">
        <v>45621</v>
      </c>
      <c r="K611" s="126">
        <f t="shared" si="9"/>
        <v>45621</v>
      </c>
    </row>
    <row r="612" spans="9:11" x14ac:dyDescent="0.2">
      <c r="I612" s="34">
        <v>0.42361111111111099</v>
      </c>
      <c r="J612" s="36">
        <v>45622</v>
      </c>
      <c r="K612" s="126">
        <f t="shared" si="9"/>
        <v>45622</v>
      </c>
    </row>
    <row r="613" spans="9:11" x14ac:dyDescent="0.2">
      <c r="I613" s="34">
        <v>0.42430555555555599</v>
      </c>
      <c r="J613" s="36">
        <v>45623</v>
      </c>
      <c r="K613" s="126">
        <f t="shared" si="9"/>
        <v>45623</v>
      </c>
    </row>
    <row r="614" spans="9:11" x14ac:dyDescent="0.2">
      <c r="I614" s="34">
        <v>0.42499999999999999</v>
      </c>
      <c r="J614" s="36">
        <v>45624</v>
      </c>
      <c r="K614" s="126">
        <f t="shared" si="9"/>
        <v>45624</v>
      </c>
    </row>
    <row r="615" spans="9:11" x14ac:dyDescent="0.2">
      <c r="I615" s="34">
        <v>0.42569444444444399</v>
      </c>
      <c r="J615" s="36">
        <v>45625</v>
      </c>
      <c r="K615" s="126">
        <f t="shared" si="9"/>
        <v>45625</v>
      </c>
    </row>
    <row r="616" spans="9:11" x14ac:dyDescent="0.2">
      <c r="I616" s="34">
        <v>0.42638888888888898</v>
      </c>
      <c r="J616" s="36">
        <v>45626</v>
      </c>
      <c r="K616" s="126">
        <f t="shared" si="9"/>
        <v>45626</v>
      </c>
    </row>
    <row r="617" spans="9:11" x14ac:dyDescent="0.2">
      <c r="I617" s="34">
        <v>0.42708333333333298</v>
      </c>
      <c r="J617" s="36">
        <v>45627</v>
      </c>
      <c r="K617" s="126">
        <f t="shared" si="9"/>
        <v>45627</v>
      </c>
    </row>
    <row r="618" spans="9:11" x14ac:dyDescent="0.2">
      <c r="I618" s="34">
        <v>0.42777777777777798</v>
      </c>
      <c r="J618" s="36">
        <v>45628</v>
      </c>
      <c r="K618" s="126">
        <f t="shared" si="9"/>
        <v>45628</v>
      </c>
    </row>
    <row r="619" spans="9:11" x14ac:dyDescent="0.2">
      <c r="I619" s="34">
        <v>0.42847222222222198</v>
      </c>
      <c r="J619" s="36">
        <v>45629</v>
      </c>
      <c r="K619" s="126">
        <f t="shared" si="9"/>
        <v>45629</v>
      </c>
    </row>
    <row r="620" spans="9:11" x14ac:dyDescent="0.2">
      <c r="I620" s="34">
        <v>0.42916666666666697</v>
      </c>
      <c r="J620" s="36">
        <v>45630</v>
      </c>
      <c r="K620" s="126">
        <f t="shared" si="9"/>
        <v>45630</v>
      </c>
    </row>
    <row r="621" spans="9:11" x14ac:dyDescent="0.2">
      <c r="I621" s="34">
        <v>0.42986111111111103</v>
      </c>
      <c r="J621" s="36">
        <v>45631</v>
      </c>
      <c r="K621" s="126">
        <f t="shared" si="9"/>
        <v>45631</v>
      </c>
    </row>
    <row r="622" spans="9:11" x14ac:dyDescent="0.2">
      <c r="I622" s="34">
        <v>0.43055555555555602</v>
      </c>
      <c r="J622" s="36">
        <v>45632</v>
      </c>
      <c r="K622" s="126">
        <f t="shared" si="9"/>
        <v>45632</v>
      </c>
    </row>
    <row r="623" spans="9:11" x14ac:dyDescent="0.2">
      <c r="I623" s="34">
        <v>0.43125000000000002</v>
      </c>
      <c r="J623" s="36">
        <v>45633</v>
      </c>
      <c r="K623" s="126">
        <f t="shared" si="9"/>
        <v>45633</v>
      </c>
    </row>
    <row r="624" spans="9:11" x14ac:dyDescent="0.2">
      <c r="I624" s="34">
        <v>0.43194444444444402</v>
      </c>
      <c r="J624" s="36">
        <v>45634</v>
      </c>
      <c r="K624" s="126">
        <f t="shared" si="9"/>
        <v>45634</v>
      </c>
    </row>
    <row r="625" spans="9:11" x14ac:dyDescent="0.2">
      <c r="I625" s="34">
        <v>0.43263888888888902</v>
      </c>
      <c r="J625" s="36">
        <v>45635</v>
      </c>
      <c r="K625" s="126">
        <f t="shared" si="9"/>
        <v>45635</v>
      </c>
    </row>
    <row r="626" spans="9:11" x14ac:dyDescent="0.2">
      <c r="I626" s="34">
        <v>0.43333333333333302</v>
      </c>
      <c r="J626" s="36">
        <v>45636</v>
      </c>
      <c r="K626" s="126">
        <f t="shared" si="9"/>
        <v>45636</v>
      </c>
    </row>
    <row r="627" spans="9:11" x14ac:dyDescent="0.2">
      <c r="I627" s="34">
        <v>0.43402777777777801</v>
      </c>
      <c r="J627" s="36">
        <v>45637</v>
      </c>
      <c r="K627" s="126">
        <f t="shared" si="9"/>
        <v>45637</v>
      </c>
    </row>
    <row r="628" spans="9:11" x14ac:dyDescent="0.2">
      <c r="I628" s="34">
        <v>0.43472222222222201</v>
      </c>
      <c r="J628" s="36">
        <v>45638</v>
      </c>
      <c r="K628" s="126">
        <f t="shared" si="9"/>
        <v>45638</v>
      </c>
    </row>
    <row r="629" spans="9:11" x14ac:dyDescent="0.2">
      <c r="I629" s="34">
        <v>0.43541666666666701</v>
      </c>
      <c r="J629" s="36">
        <v>45639</v>
      </c>
      <c r="K629" s="126">
        <f t="shared" si="9"/>
        <v>45639</v>
      </c>
    </row>
    <row r="630" spans="9:11" x14ac:dyDescent="0.2">
      <c r="I630" s="34">
        <v>0.43611111111111101</v>
      </c>
      <c r="J630" s="36">
        <v>45640</v>
      </c>
      <c r="K630" s="126">
        <f t="shared" si="9"/>
        <v>45640</v>
      </c>
    </row>
    <row r="631" spans="9:11" x14ac:dyDescent="0.2">
      <c r="I631" s="34">
        <v>0.436805555555556</v>
      </c>
      <c r="J631" s="36">
        <v>45641</v>
      </c>
      <c r="K631" s="126">
        <f t="shared" si="9"/>
        <v>45641</v>
      </c>
    </row>
    <row r="632" spans="9:11" x14ac:dyDescent="0.2">
      <c r="I632" s="34">
        <v>0.4375</v>
      </c>
      <c r="J632" s="36">
        <v>45642</v>
      </c>
      <c r="K632" s="126">
        <f t="shared" si="9"/>
        <v>45642</v>
      </c>
    </row>
    <row r="633" spans="9:11" x14ac:dyDescent="0.2">
      <c r="I633" s="34">
        <v>0.438194444444444</v>
      </c>
      <c r="J633" s="36">
        <v>45643</v>
      </c>
      <c r="K633" s="126">
        <f t="shared" si="9"/>
        <v>45643</v>
      </c>
    </row>
    <row r="634" spans="9:11" x14ac:dyDescent="0.2">
      <c r="I634" s="34">
        <v>0.43888888888888899</v>
      </c>
      <c r="J634" s="36">
        <v>45644</v>
      </c>
      <c r="K634" s="126">
        <f t="shared" si="9"/>
        <v>45644</v>
      </c>
    </row>
    <row r="635" spans="9:11" x14ac:dyDescent="0.2">
      <c r="I635" s="34">
        <v>0.43958333333333299</v>
      </c>
      <c r="J635" s="36">
        <v>45645</v>
      </c>
      <c r="K635" s="126">
        <f t="shared" si="9"/>
        <v>45645</v>
      </c>
    </row>
    <row r="636" spans="9:11" x14ac:dyDescent="0.2">
      <c r="I636" s="34">
        <v>0.44027777777777799</v>
      </c>
      <c r="J636" s="36">
        <v>45646</v>
      </c>
      <c r="K636" s="126">
        <f t="shared" si="9"/>
        <v>45646</v>
      </c>
    </row>
    <row r="637" spans="9:11" x14ac:dyDescent="0.2">
      <c r="I637" s="34">
        <v>0.44097222222222199</v>
      </c>
      <c r="J637" s="36">
        <v>45647</v>
      </c>
      <c r="K637" s="126">
        <f t="shared" si="9"/>
        <v>45647</v>
      </c>
    </row>
    <row r="638" spans="9:11" x14ac:dyDescent="0.2">
      <c r="I638" s="34">
        <v>0.44166666666666698</v>
      </c>
      <c r="J638" s="36">
        <v>45648</v>
      </c>
      <c r="K638" s="126">
        <f t="shared" si="9"/>
        <v>45648</v>
      </c>
    </row>
    <row r="639" spans="9:11" x14ac:dyDescent="0.2">
      <c r="I639" s="34">
        <v>0.44236111111111098</v>
      </c>
      <c r="J639" s="36">
        <v>45649</v>
      </c>
      <c r="K639" s="126">
        <f t="shared" si="9"/>
        <v>45649</v>
      </c>
    </row>
    <row r="640" spans="9:11" x14ac:dyDescent="0.2">
      <c r="I640" s="34">
        <v>0.44305555555555598</v>
      </c>
      <c r="J640" s="36">
        <v>45650</v>
      </c>
      <c r="K640" s="126">
        <f t="shared" si="9"/>
        <v>45650</v>
      </c>
    </row>
    <row r="641" spans="9:11" x14ac:dyDescent="0.2">
      <c r="I641" s="34">
        <v>0.44374999999999998</v>
      </c>
      <c r="J641" s="36">
        <v>45651</v>
      </c>
      <c r="K641" s="126">
        <f t="shared" si="9"/>
        <v>45651</v>
      </c>
    </row>
    <row r="642" spans="9:11" x14ac:dyDescent="0.2">
      <c r="I642" s="34">
        <v>0.44444444444444398</v>
      </c>
      <c r="J642" s="36">
        <v>45652</v>
      </c>
      <c r="K642" s="126">
        <f t="shared" si="9"/>
        <v>45652</v>
      </c>
    </row>
    <row r="643" spans="9:11" x14ac:dyDescent="0.2">
      <c r="I643" s="34">
        <v>0.44513888888888897</v>
      </c>
      <c r="J643" s="36">
        <v>45653</v>
      </c>
      <c r="K643" s="126">
        <f t="shared" si="9"/>
        <v>45653</v>
      </c>
    </row>
    <row r="644" spans="9:11" x14ac:dyDescent="0.2">
      <c r="I644" s="34">
        <v>0.44583333333333303</v>
      </c>
      <c r="J644" s="36">
        <v>45654</v>
      </c>
      <c r="K644" s="126">
        <f t="shared" ref="K644:K707" si="10">+J644</f>
        <v>45654</v>
      </c>
    </row>
    <row r="645" spans="9:11" x14ac:dyDescent="0.2">
      <c r="I645" s="34">
        <v>0.44652777777777802</v>
      </c>
      <c r="J645" s="36">
        <v>45655</v>
      </c>
      <c r="K645" s="126">
        <f t="shared" si="10"/>
        <v>45655</v>
      </c>
    </row>
    <row r="646" spans="9:11" x14ac:dyDescent="0.2">
      <c r="I646" s="34">
        <v>0.44722222222222202</v>
      </c>
      <c r="J646" s="36">
        <v>45656</v>
      </c>
      <c r="K646" s="126">
        <f t="shared" si="10"/>
        <v>45656</v>
      </c>
    </row>
    <row r="647" spans="9:11" x14ac:dyDescent="0.2">
      <c r="I647" s="34">
        <v>0.44791666666666702</v>
      </c>
      <c r="J647" s="36">
        <v>45657</v>
      </c>
      <c r="K647" s="126">
        <f t="shared" si="10"/>
        <v>45657</v>
      </c>
    </row>
    <row r="648" spans="9:11" x14ac:dyDescent="0.2">
      <c r="I648" s="34">
        <v>0.44861111111111102</v>
      </c>
      <c r="J648" s="36">
        <v>45658</v>
      </c>
      <c r="K648" s="126">
        <f t="shared" si="10"/>
        <v>45658</v>
      </c>
    </row>
    <row r="649" spans="9:11" x14ac:dyDescent="0.2">
      <c r="I649" s="34">
        <v>0.44930555555555601</v>
      </c>
      <c r="J649" s="36">
        <v>45659</v>
      </c>
      <c r="K649" s="126">
        <f t="shared" si="10"/>
        <v>45659</v>
      </c>
    </row>
    <row r="650" spans="9:11" x14ac:dyDescent="0.2">
      <c r="I650" s="34">
        <v>0.45</v>
      </c>
      <c r="J650" s="36">
        <v>45660</v>
      </c>
      <c r="K650" s="126">
        <f t="shared" si="10"/>
        <v>45660</v>
      </c>
    </row>
    <row r="651" spans="9:11" x14ac:dyDescent="0.2">
      <c r="I651" s="34">
        <v>0.45069444444444401</v>
      </c>
      <c r="J651" s="36">
        <v>45661</v>
      </c>
      <c r="K651" s="126">
        <f t="shared" si="10"/>
        <v>45661</v>
      </c>
    </row>
    <row r="652" spans="9:11" x14ac:dyDescent="0.2">
      <c r="I652" s="34">
        <v>0.45138888888888901</v>
      </c>
      <c r="J652" s="36">
        <v>45662</v>
      </c>
      <c r="K652" s="126">
        <f t="shared" si="10"/>
        <v>45662</v>
      </c>
    </row>
    <row r="653" spans="9:11" x14ac:dyDescent="0.2">
      <c r="I653" s="34">
        <v>0.452083333333333</v>
      </c>
      <c r="J653" s="36">
        <v>45663</v>
      </c>
      <c r="K653" s="126">
        <f t="shared" si="10"/>
        <v>45663</v>
      </c>
    </row>
    <row r="654" spans="9:11" x14ac:dyDescent="0.2">
      <c r="I654" s="34">
        <v>0.452777777777778</v>
      </c>
      <c r="J654" s="36">
        <v>45664</v>
      </c>
      <c r="K654" s="126">
        <f t="shared" si="10"/>
        <v>45664</v>
      </c>
    </row>
    <row r="655" spans="9:11" x14ac:dyDescent="0.2">
      <c r="I655" s="34">
        <v>0.453472222222222</v>
      </c>
      <c r="J655" s="36">
        <v>45665</v>
      </c>
      <c r="K655" s="126">
        <f t="shared" si="10"/>
        <v>45665</v>
      </c>
    </row>
    <row r="656" spans="9:11" x14ac:dyDescent="0.2">
      <c r="I656" s="34">
        <v>0.454166666666667</v>
      </c>
      <c r="J656" s="36">
        <v>45666</v>
      </c>
      <c r="K656" s="126">
        <f t="shared" si="10"/>
        <v>45666</v>
      </c>
    </row>
    <row r="657" spans="9:11" x14ac:dyDescent="0.2">
      <c r="I657" s="34">
        <v>0.45486111111111099</v>
      </c>
      <c r="J657" s="36">
        <v>45667</v>
      </c>
      <c r="K657" s="126">
        <f t="shared" si="10"/>
        <v>45667</v>
      </c>
    </row>
    <row r="658" spans="9:11" x14ac:dyDescent="0.2">
      <c r="I658" s="34">
        <v>0.45555555555555599</v>
      </c>
      <c r="J658" s="36">
        <v>45668</v>
      </c>
      <c r="K658" s="126">
        <f t="shared" si="10"/>
        <v>45668</v>
      </c>
    </row>
    <row r="659" spans="9:11" x14ac:dyDescent="0.2">
      <c r="I659" s="34">
        <v>0.45624999999999999</v>
      </c>
      <c r="J659" s="36">
        <v>45669</v>
      </c>
      <c r="K659" s="126">
        <f t="shared" si="10"/>
        <v>45669</v>
      </c>
    </row>
    <row r="660" spans="9:11" x14ac:dyDescent="0.2">
      <c r="I660" s="34">
        <v>0.45694444444444399</v>
      </c>
      <c r="J660" s="36">
        <v>45670</v>
      </c>
      <c r="K660" s="126">
        <f t="shared" si="10"/>
        <v>45670</v>
      </c>
    </row>
    <row r="661" spans="9:11" x14ac:dyDescent="0.2">
      <c r="I661" s="34">
        <v>0.45763888888888898</v>
      </c>
      <c r="J661" s="36">
        <v>45671</v>
      </c>
      <c r="K661" s="126">
        <f t="shared" si="10"/>
        <v>45671</v>
      </c>
    </row>
    <row r="662" spans="9:11" x14ac:dyDescent="0.2">
      <c r="I662" s="34">
        <v>0.45833333333333298</v>
      </c>
      <c r="J662" s="36">
        <v>45672</v>
      </c>
      <c r="K662" s="126">
        <f t="shared" si="10"/>
        <v>45672</v>
      </c>
    </row>
    <row r="663" spans="9:11" x14ac:dyDescent="0.2">
      <c r="I663" s="34">
        <v>0.45902777777777798</v>
      </c>
      <c r="J663" s="36">
        <v>45673</v>
      </c>
      <c r="K663" s="126">
        <f t="shared" si="10"/>
        <v>45673</v>
      </c>
    </row>
    <row r="664" spans="9:11" x14ac:dyDescent="0.2">
      <c r="I664" s="34">
        <v>0.45972222222222198</v>
      </c>
      <c r="J664" s="36">
        <v>45674</v>
      </c>
      <c r="K664" s="126">
        <f t="shared" si="10"/>
        <v>45674</v>
      </c>
    </row>
    <row r="665" spans="9:11" x14ac:dyDescent="0.2">
      <c r="I665" s="34">
        <v>0.46041666666666697</v>
      </c>
      <c r="J665" s="36">
        <v>45675</v>
      </c>
      <c r="K665" s="126">
        <f t="shared" si="10"/>
        <v>45675</v>
      </c>
    </row>
    <row r="666" spans="9:11" x14ac:dyDescent="0.2">
      <c r="I666" s="34">
        <v>0.46111111111111103</v>
      </c>
      <c r="J666" s="36">
        <v>45676</v>
      </c>
      <c r="K666" s="126">
        <f t="shared" si="10"/>
        <v>45676</v>
      </c>
    </row>
    <row r="667" spans="9:11" x14ac:dyDescent="0.2">
      <c r="I667" s="34">
        <v>0.46180555555555602</v>
      </c>
      <c r="J667" s="36">
        <v>45677</v>
      </c>
      <c r="K667" s="126">
        <f t="shared" si="10"/>
        <v>45677</v>
      </c>
    </row>
    <row r="668" spans="9:11" x14ac:dyDescent="0.2">
      <c r="I668" s="34">
        <v>0.46250000000000002</v>
      </c>
      <c r="J668" s="36">
        <v>45678</v>
      </c>
      <c r="K668" s="126">
        <f t="shared" si="10"/>
        <v>45678</v>
      </c>
    </row>
    <row r="669" spans="9:11" x14ac:dyDescent="0.2">
      <c r="I669" s="34">
        <v>0.46319444444444402</v>
      </c>
      <c r="J669" s="36">
        <v>45679</v>
      </c>
      <c r="K669" s="126">
        <f t="shared" si="10"/>
        <v>45679</v>
      </c>
    </row>
    <row r="670" spans="9:11" x14ac:dyDescent="0.2">
      <c r="I670" s="34">
        <v>0.46388888888888902</v>
      </c>
      <c r="J670" s="36">
        <v>45680</v>
      </c>
      <c r="K670" s="126">
        <f t="shared" si="10"/>
        <v>45680</v>
      </c>
    </row>
    <row r="671" spans="9:11" x14ac:dyDescent="0.2">
      <c r="I671" s="34">
        <v>0.46458333333333302</v>
      </c>
      <c r="J671" s="36">
        <v>45681</v>
      </c>
      <c r="K671" s="126">
        <f t="shared" si="10"/>
        <v>45681</v>
      </c>
    </row>
    <row r="672" spans="9:11" x14ac:dyDescent="0.2">
      <c r="I672" s="34">
        <v>0.46527777777777801</v>
      </c>
      <c r="J672" s="36">
        <v>45682</v>
      </c>
      <c r="K672" s="126">
        <f t="shared" si="10"/>
        <v>45682</v>
      </c>
    </row>
    <row r="673" spans="9:11" x14ac:dyDescent="0.2">
      <c r="I673" s="34">
        <v>0.46597222222222201</v>
      </c>
      <c r="J673" s="36">
        <v>45683</v>
      </c>
      <c r="K673" s="126">
        <f t="shared" si="10"/>
        <v>45683</v>
      </c>
    </row>
    <row r="674" spans="9:11" x14ac:dyDescent="0.2">
      <c r="I674" s="34">
        <v>0.46666666666666701</v>
      </c>
      <c r="J674" s="36">
        <v>45684</v>
      </c>
      <c r="K674" s="126">
        <f t="shared" si="10"/>
        <v>45684</v>
      </c>
    </row>
    <row r="675" spans="9:11" x14ac:dyDescent="0.2">
      <c r="I675" s="34">
        <v>0.46736111111111101</v>
      </c>
      <c r="J675" s="36">
        <v>45685</v>
      </c>
      <c r="K675" s="126">
        <f t="shared" si="10"/>
        <v>45685</v>
      </c>
    </row>
    <row r="676" spans="9:11" x14ac:dyDescent="0.2">
      <c r="I676" s="34">
        <v>0.468055555555556</v>
      </c>
      <c r="J676" s="36">
        <v>45686</v>
      </c>
      <c r="K676" s="126">
        <f t="shared" si="10"/>
        <v>45686</v>
      </c>
    </row>
    <row r="677" spans="9:11" x14ac:dyDescent="0.2">
      <c r="I677" s="34">
        <v>0.46875</v>
      </c>
      <c r="J677" s="36">
        <v>45687</v>
      </c>
      <c r="K677" s="126">
        <f t="shared" si="10"/>
        <v>45687</v>
      </c>
    </row>
    <row r="678" spans="9:11" x14ac:dyDescent="0.2">
      <c r="I678" s="34">
        <v>0.469444444444444</v>
      </c>
      <c r="J678" s="36">
        <v>45688</v>
      </c>
      <c r="K678" s="126">
        <f t="shared" si="10"/>
        <v>45688</v>
      </c>
    </row>
    <row r="679" spans="9:11" x14ac:dyDescent="0.2">
      <c r="I679" s="34">
        <v>0.47013888888888899</v>
      </c>
      <c r="J679" s="36">
        <v>45689</v>
      </c>
      <c r="K679" s="126">
        <f t="shared" si="10"/>
        <v>45689</v>
      </c>
    </row>
    <row r="680" spans="9:11" x14ac:dyDescent="0.2">
      <c r="I680" s="34">
        <v>0.47083333333333299</v>
      </c>
      <c r="J680" s="36">
        <v>45690</v>
      </c>
      <c r="K680" s="126">
        <f t="shared" si="10"/>
        <v>45690</v>
      </c>
    </row>
    <row r="681" spans="9:11" x14ac:dyDescent="0.2">
      <c r="I681" s="34">
        <v>0.47152777777777799</v>
      </c>
      <c r="J681" s="36">
        <v>45691</v>
      </c>
      <c r="K681" s="126">
        <f t="shared" si="10"/>
        <v>45691</v>
      </c>
    </row>
    <row r="682" spans="9:11" x14ac:dyDescent="0.2">
      <c r="I682" s="34">
        <v>0.47222222222222199</v>
      </c>
      <c r="J682" s="36">
        <v>45692</v>
      </c>
      <c r="K682" s="126">
        <f t="shared" si="10"/>
        <v>45692</v>
      </c>
    </row>
    <row r="683" spans="9:11" x14ac:dyDescent="0.2">
      <c r="I683" s="34">
        <v>0.47291666666666698</v>
      </c>
      <c r="J683" s="36">
        <v>45693</v>
      </c>
      <c r="K683" s="126">
        <f t="shared" si="10"/>
        <v>45693</v>
      </c>
    </row>
    <row r="684" spans="9:11" x14ac:dyDescent="0.2">
      <c r="I684" s="34">
        <v>0.47361111111111098</v>
      </c>
      <c r="J684" s="36">
        <v>45694</v>
      </c>
      <c r="K684" s="126">
        <f t="shared" si="10"/>
        <v>45694</v>
      </c>
    </row>
    <row r="685" spans="9:11" x14ac:dyDescent="0.2">
      <c r="I685" s="34">
        <v>0.47430555555555598</v>
      </c>
      <c r="J685" s="36">
        <v>45695</v>
      </c>
      <c r="K685" s="126">
        <f t="shared" si="10"/>
        <v>45695</v>
      </c>
    </row>
    <row r="686" spans="9:11" x14ac:dyDescent="0.2">
      <c r="I686" s="34">
        <v>0.47499999999999998</v>
      </c>
      <c r="J686" s="36">
        <v>45696</v>
      </c>
      <c r="K686" s="126">
        <f t="shared" si="10"/>
        <v>45696</v>
      </c>
    </row>
    <row r="687" spans="9:11" x14ac:dyDescent="0.2">
      <c r="I687" s="34">
        <v>0.47569444444444398</v>
      </c>
      <c r="J687" s="36">
        <v>45697</v>
      </c>
      <c r="K687" s="126">
        <f t="shared" si="10"/>
        <v>45697</v>
      </c>
    </row>
    <row r="688" spans="9:11" x14ac:dyDescent="0.2">
      <c r="I688" s="34">
        <v>0.47638888888888897</v>
      </c>
      <c r="J688" s="36">
        <v>45698</v>
      </c>
      <c r="K688" s="126">
        <f t="shared" si="10"/>
        <v>45698</v>
      </c>
    </row>
    <row r="689" spans="9:11" x14ac:dyDescent="0.2">
      <c r="I689" s="34">
        <v>0.47708333333333303</v>
      </c>
      <c r="J689" s="36">
        <v>45699</v>
      </c>
      <c r="K689" s="126">
        <f t="shared" si="10"/>
        <v>45699</v>
      </c>
    </row>
    <row r="690" spans="9:11" x14ac:dyDescent="0.2">
      <c r="I690" s="34">
        <v>0.47777777777777802</v>
      </c>
      <c r="J690" s="36">
        <v>45700</v>
      </c>
      <c r="K690" s="126">
        <f t="shared" si="10"/>
        <v>45700</v>
      </c>
    </row>
    <row r="691" spans="9:11" x14ac:dyDescent="0.2">
      <c r="I691" s="34">
        <v>0.47847222222222202</v>
      </c>
      <c r="J691" s="36">
        <v>45701</v>
      </c>
      <c r="K691" s="126">
        <f t="shared" si="10"/>
        <v>45701</v>
      </c>
    </row>
    <row r="692" spans="9:11" x14ac:dyDescent="0.2">
      <c r="I692" s="34">
        <v>0.47916666666666702</v>
      </c>
      <c r="J692" s="36">
        <v>45702</v>
      </c>
      <c r="K692" s="126">
        <f t="shared" si="10"/>
        <v>45702</v>
      </c>
    </row>
    <row r="693" spans="9:11" x14ac:dyDescent="0.2">
      <c r="I693" s="34">
        <v>0.47986111111111102</v>
      </c>
      <c r="J693" s="36">
        <v>45703</v>
      </c>
      <c r="K693" s="126">
        <f t="shared" si="10"/>
        <v>45703</v>
      </c>
    </row>
    <row r="694" spans="9:11" x14ac:dyDescent="0.2">
      <c r="I694" s="34">
        <v>0.48055555555555601</v>
      </c>
      <c r="J694" s="36">
        <v>45704</v>
      </c>
      <c r="K694" s="126">
        <f t="shared" si="10"/>
        <v>45704</v>
      </c>
    </row>
    <row r="695" spans="9:11" x14ac:dyDescent="0.2">
      <c r="I695" s="34">
        <v>0.48125000000000001</v>
      </c>
      <c r="J695" s="36">
        <v>45705</v>
      </c>
      <c r="K695" s="126">
        <f t="shared" si="10"/>
        <v>45705</v>
      </c>
    </row>
    <row r="696" spans="9:11" x14ac:dyDescent="0.2">
      <c r="I696" s="34">
        <v>0.48194444444444401</v>
      </c>
      <c r="J696" s="36">
        <v>45706</v>
      </c>
      <c r="K696" s="126">
        <f t="shared" si="10"/>
        <v>45706</v>
      </c>
    </row>
    <row r="697" spans="9:11" x14ac:dyDescent="0.2">
      <c r="I697" s="34">
        <v>0.48263888888888901</v>
      </c>
      <c r="J697" s="36">
        <v>45707</v>
      </c>
      <c r="K697" s="126">
        <f t="shared" si="10"/>
        <v>45707</v>
      </c>
    </row>
    <row r="698" spans="9:11" x14ac:dyDescent="0.2">
      <c r="I698" s="34">
        <v>0.483333333333333</v>
      </c>
      <c r="J698" s="36">
        <v>45708</v>
      </c>
      <c r="K698" s="126">
        <f t="shared" si="10"/>
        <v>45708</v>
      </c>
    </row>
    <row r="699" spans="9:11" x14ac:dyDescent="0.2">
      <c r="I699" s="34">
        <v>0.484027777777778</v>
      </c>
      <c r="J699" s="36">
        <v>45709</v>
      </c>
      <c r="K699" s="126">
        <f t="shared" si="10"/>
        <v>45709</v>
      </c>
    </row>
    <row r="700" spans="9:11" x14ac:dyDescent="0.2">
      <c r="I700" s="34">
        <v>0.484722222222222</v>
      </c>
      <c r="J700" s="36">
        <v>45710</v>
      </c>
      <c r="K700" s="126">
        <f t="shared" si="10"/>
        <v>45710</v>
      </c>
    </row>
    <row r="701" spans="9:11" x14ac:dyDescent="0.2">
      <c r="I701" s="34">
        <v>0.485416666666667</v>
      </c>
      <c r="J701" s="36">
        <v>45711</v>
      </c>
      <c r="K701" s="126">
        <f t="shared" si="10"/>
        <v>45711</v>
      </c>
    </row>
    <row r="702" spans="9:11" x14ac:dyDescent="0.2">
      <c r="I702" s="34">
        <v>0.48611111111111099</v>
      </c>
      <c r="J702" s="36">
        <v>45712</v>
      </c>
      <c r="K702" s="126">
        <f t="shared" si="10"/>
        <v>45712</v>
      </c>
    </row>
    <row r="703" spans="9:11" x14ac:dyDescent="0.2">
      <c r="I703" s="34">
        <v>0.48680555555555599</v>
      </c>
      <c r="J703" s="36">
        <v>45713</v>
      </c>
      <c r="K703" s="126">
        <f t="shared" si="10"/>
        <v>45713</v>
      </c>
    </row>
    <row r="704" spans="9:11" x14ac:dyDescent="0.2">
      <c r="I704" s="34">
        <v>0.48749999999999999</v>
      </c>
      <c r="J704" s="36">
        <v>45714</v>
      </c>
      <c r="K704" s="126">
        <f t="shared" si="10"/>
        <v>45714</v>
      </c>
    </row>
    <row r="705" spans="9:11" x14ac:dyDescent="0.2">
      <c r="I705" s="34">
        <v>0.48819444444444399</v>
      </c>
      <c r="J705" s="36">
        <v>45715</v>
      </c>
      <c r="K705" s="126">
        <f t="shared" si="10"/>
        <v>45715</v>
      </c>
    </row>
    <row r="706" spans="9:11" x14ac:dyDescent="0.2">
      <c r="I706" s="34">
        <v>0.48888888888888898</v>
      </c>
      <c r="J706" s="36">
        <v>45716</v>
      </c>
      <c r="K706" s="126">
        <f t="shared" si="10"/>
        <v>45716</v>
      </c>
    </row>
    <row r="707" spans="9:11" x14ac:dyDescent="0.2">
      <c r="I707" s="34">
        <v>0.48958333333333298</v>
      </c>
      <c r="J707" s="36">
        <v>45717</v>
      </c>
      <c r="K707" s="126">
        <f t="shared" si="10"/>
        <v>45717</v>
      </c>
    </row>
    <row r="708" spans="9:11" x14ac:dyDescent="0.2">
      <c r="I708" s="34">
        <v>0.49027777777777798</v>
      </c>
      <c r="J708" s="36">
        <v>45718</v>
      </c>
      <c r="K708" s="126">
        <f t="shared" ref="K708:K771" si="11">+J708</f>
        <v>45718</v>
      </c>
    </row>
    <row r="709" spans="9:11" x14ac:dyDescent="0.2">
      <c r="I709" s="34">
        <v>0.49097222222222198</v>
      </c>
      <c r="J709" s="36">
        <v>45719</v>
      </c>
      <c r="K709" s="126">
        <f t="shared" si="11"/>
        <v>45719</v>
      </c>
    </row>
    <row r="710" spans="9:11" x14ac:dyDescent="0.2">
      <c r="I710" s="34">
        <v>0.49166666666666697</v>
      </c>
      <c r="J710" s="36">
        <v>45720</v>
      </c>
      <c r="K710" s="126">
        <f t="shared" si="11"/>
        <v>45720</v>
      </c>
    </row>
    <row r="711" spans="9:11" x14ac:dyDescent="0.2">
      <c r="I711" s="34">
        <v>0.49236111111111103</v>
      </c>
      <c r="J711" s="36">
        <v>45721</v>
      </c>
      <c r="K711" s="126">
        <f t="shared" si="11"/>
        <v>45721</v>
      </c>
    </row>
    <row r="712" spans="9:11" x14ac:dyDescent="0.2">
      <c r="I712" s="34">
        <v>0.49305555555555602</v>
      </c>
      <c r="J712" s="36">
        <v>45722</v>
      </c>
      <c r="K712" s="126">
        <f t="shared" si="11"/>
        <v>45722</v>
      </c>
    </row>
    <row r="713" spans="9:11" x14ac:dyDescent="0.2">
      <c r="I713" s="34">
        <v>0.49375000000000002</v>
      </c>
      <c r="J713" s="36">
        <v>45723</v>
      </c>
      <c r="K713" s="126">
        <f t="shared" si="11"/>
        <v>45723</v>
      </c>
    </row>
    <row r="714" spans="9:11" x14ac:dyDescent="0.2">
      <c r="I714" s="34">
        <v>0.49444444444444402</v>
      </c>
      <c r="J714" s="36">
        <v>45724</v>
      </c>
      <c r="K714" s="126">
        <f t="shared" si="11"/>
        <v>45724</v>
      </c>
    </row>
    <row r="715" spans="9:11" x14ac:dyDescent="0.2">
      <c r="I715" s="34">
        <v>0.49513888888888902</v>
      </c>
      <c r="J715" s="36">
        <v>45725</v>
      </c>
      <c r="K715" s="126">
        <f t="shared" si="11"/>
        <v>45725</v>
      </c>
    </row>
    <row r="716" spans="9:11" x14ac:dyDescent="0.2">
      <c r="I716" s="34">
        <v>0.49583333333333302</v>
      </c>
      <c r="J716" s="36">
        <v>45726</v>
      </c>
      <c r="K716" s="126">
        <f t="shared" si="11"/>
        <v>45726</v>
      </c>
    </row>
    <row r="717" spans="9:11" x14ac:dyDescent="0.2">
      <c r="I717" s="34">
        <v>0.49652777777777801</v>
      </c>
      <c r="J717" s="36">
        <v>45727</v>
      </c>
      <c r="K717" s="126">
        <f t="shared" si="11"/>
        <v>45727</v>
      </c>
    </row>
    <row r="718" spans="9:11" x14ac:dyDescent="0.2">
      <c r="I718" s="34">
        <v>0.49722222222222201</v>
      </c>
      <c r="J718" s="36">
        <v>45728</v>
      </c>
      <c r="K718" s="126">
        <f t="shared" si="11"/>
        <v>45728</v>
      </c>
    </row>
    <row r="719" spans="9:11" x14ac:dyDescent="0.2">
      <c r="I719" s="34">
        <v>0.49791666666666701</v>
      </c>
      <c r="J719" s="36">
        <v>45729</v>
      </c>
      <c r="K719" s="126">
        <f t="shared" si="11"/>
        <v>45729</v>
      </c>
    </row>
    <row r="720" spans="9:11" x14ac:dyDescent="0.2">
      <c r="I720" s="34">
        <v>0.49861111111111101</v>
      </c>
      <c r="J720" s="36">
        <v>45730</v>
      </c>
      <c r="K720" s="126">
        <f t="shared" si="11"/>
        <v>45730</v>
      </c>
    </row>
    <row r="721" spans="9:11" x14ac:dyDescent="0.2">
      <c r="I721" s="34">
        <v>0.499305555555556</v>
      </c>
      <c r="J721" s="36">
        <v>45731</v>
      </c>
      <c r="K721" s="126">
        <f t="shared" si="11"/>
        <v>45731</v>
      </c>
    </row>
    <row r="722" spans="9:11" x14ac:dyDescent="0.2">
      <c r="I722" s="34">
        <v>0.5</v>
      </c>
      <c r="J722" s="36">
        <v>45732</v>
      </c>
      <c r="K722" s="126">
        <f t="shared" si="11"/>
        <v>45732</v>
      </c>
    </row>
    <row r="723" spans="9:11" x14ac:dyDescent="0.2">
      <c r="I723" s="34">
        <v>0.500694444444444</v>
      </c>
      <c r="J723" s="36">
        <v>45733</v>
      </c>
      <c r="K723" s="126">
        <f t="shared" si="11"/>
        <v>45733</v>
      </c>
    </row>
    <row r="724" spans="9:11" x14ac:dyDescent="0.2">
      <c r="I724" s="34">
        <v>0.50138888888888899</v>
      </c>
      <c r="J724" s="36">
        <v>45734</v>
      </c>
      <c r="K724" s="126">
        <f t="shared" si="11"/>
        <v>45734</v>
      </c>
    </row>
    <row r="725" spans="9:11" x14ac:dyDescent="0.2">
      <c r="I725" s="34">
        <v>0.50208333333333299</v>
      </c>
      <c r="J725" s="36">
        <v>45735</v>
      </c>
      <c r="K725" s="126">
        <f t="shared" si="11"/>
        <v>45735</v>
      </c>
    </row>
    <row r="726" spans="9:11" x14ac:dyDescent="0.2">
      <c r="I726" s="34">
        <v>0.50277777777777799</v>
      </c>
      <c r="J726" s="36">
        <v>45736</v>
      </c>
      <c r="K726" s="126">
        <f t="shared" si="11"/>
        <v>45736</v>
      </c>
    </row>
    <row r="727" spans="9:11" x14ac:dyDescent="0.2">
      <c r="I727" s="34">
        <v>0.50347222222222199</v>
      </c>
      <c r="J727" s="36">
        <v>45737</v>
      </c>
      <c r="K727" s="126">
        <f t="shared" si="11"/>
        <v>45737</v>
      </c>
    </row>
    <row r="728" spans="9:11" x14ac:dyDescent="0.2">
      <c r="I728" s="34">
        <v>0.50416666666666698</v>
      </c>
      <c r="J728" s="36">
        <v>45738</v>
      </c>
      <c r="K728" s="126">
        <f t="shared" si="11"/>
        <v>45738</v>
      </c>
    </row>
    <row r="729" spans="9:11" x14ac:dyDescent="0.2">
      <c r="I729" s="34">
        <v>0.50486111111111098</v>
      </c>
      <c r="J729" s="36">
        <v>45739</v>
      </c>
      <c r="K729" s="126">
        <f t="shared" si="11"/>
        <v>45739</v>
      </c>
    </row>
    <row r="730" spans="9:11" x14ac:dyDescent="0.2">
      <c r="I730" s="34">
        <v>0.50555555555555598</v>
      </c>
      <c r="J730" s="36">
        <v>45740</v>
      </c>
      <c r="K730" s="126">
        <f t="shared" si="11"/>
        <v>45740</v>
      </c>
    </row>
    <row r="731" spans="9:11" x14ac:dyDescent="0.2">
      <c r="I731" s="34">
        <v>0.50624999999999998</v>
      </c>
      <c r="J731" s="36">
        <v>45741</v>
      </c>
      <c r="K731" s="126">
        <f t="shared" si="11"/>
        <v>45741</v>
      </c>
    </row>
    <row r="732" spans="9:11" x14ac:dyDescent="0.2">
      <c r="I732" s="34">
        <v>0.50694444444444398</v>
      </c>
      <c r="J732" s="36">
        <v>45742</v>
      </c>
      <c r="K732" s="126">
        <f t="shared" si="11"/>
        <v>45742</v>
      </c>
    </row>
    <row r="733" spans="9:11" x14ac:dyDescent="0.2">
      <c r="I733" s="34">
        <v>0.50763888888888897</v>
      </c>
      <c r="J733" s="36">
        <v>45743</v>
      </c>
      <c r="K733" s="126">
        <f t="shared" si="11"/>
        <v>45743</v>
      </c>
    </row>
    <row r="734" spans="9:11" x14ac:dyDescent="0.2">
      <c r="I734" s="34">
        <v>0.50833333333333297</v>
      </c>
      <c r="J734" s="36">
        <v>45744</v>
      </c>
      <c r="K734" s="126">
        <f t="shared" si="11"/>
        <v>45744</v>
      </c>
    </row>
    <row r="735" spans="9:11" x14ac:dyDescent="0.2">
      <c r="I735" s="34">
        <v>0.50902777777777797</v>
      </c>
      <c r="J735" s="36">
        <v>45745</v>
      </c>
      <c r="K735" s="126">
        <f t="shared" si="11"/>
        <v>45745</v>
      </c>
    </row>
    <row r="736" spans="9:11" x14ac:dyDescent="0.2">
      <c r="I736" s="34">
        <v>0.50972222222222197</v>
      </c>
      <c r="J736" s="36">
        <v>45746</v>
      </c>
      <c r="K736" s="126">
        <f t="shared" si="11"/>
        <v>45746</v>
      </c>
    </row>
    <row r="737" spans="9:11" x14ac:dyDescent="0.2">
      <c r="I737" s="34">
        <v>0.51041666666666696</v>
      </c>
      <c r="J737" s="36">
        <v>45747</v>
      </c>
      <c r="K737" s="126">
        <f t="shared" si="11"/>
        <v>45747</v>
      </c>
    </row>
    <row r="738" spans="9:11" x14ac:dyDescent="0.2">
      <c r="I738" s="34">
        <v>0.51111111111111096</v>
      </c>
      <c r="J738" s="36">
        <v>45748</v>
      </c>
      <c r="K738" s="126">
        <f t="shared" si="11"/>
        <v>45748</v>
      </c>
    </row>
    <row r="739" spans="9:11" x14ac:dyDescent="0.2">
      <c r="I739" s="34">
        <v>0.51180555555555596</v>
      </c>
      <c r="J739" s="36">
        <v>45749</v>
      </c>
      <c r="K739" s="126">
        <f t="shared" si="11"/>
        <v>45749</v>
      </c>
    </row>
    <row r="740" spans="9:11" x14ac:dyDescent="0.2">
      <c r="I740" s="34">
        <v>0.51249999999999996</v>
      </c>
      <c r="J740" s="36">
        <v>45750</v>
      </c>
      <c r="K740" s="126">
        <f t="shared" si="11"/>
        <v>45750</v>
      </c>
    </row>
    <row r="741" spans="9:11" x14ac:dyDescent="0.2">
      <c r="I741" s="34">
        <v>0.51319444444444495</v>
      </c>
      <c r="J741" s="36">
        <v>45751</v>
      </c>
      <c r="K741" s="126">
        <f t="shared" si="11"/>
        <v>45751</v>
      </c>
    </row>
    <row r="742" spans="9:11" x14ac:dyDescent="0.2">
      <c r="I742" s="34">
        <v>0.51388888888888895</v>
      </c>
      <c r="J742" s="36">
        <v>45752</v>
      </c>
      <c r="K742" s="126">
        <f t="shared" si="11"/>
        <v>45752</v>
      </c>
    </row>
    <row r="743" spans="9:11" x14ac:dyDescent="0.2">
      <c r="I743" s="34">
        <v>0.51458333333333295</v>
      </c>
      <c r="J743" s="36">
        <v>45753</v>
      </c>
      <c r="K743" s="126">
        <f t="shared" si="11"/>
        <v>45753</v>
      </c>
    </row>
    <row r="744" spans="9:11" x14ac:dyDescent="0.2">
      <c r="I744" s="34">
        <v>0.51527777777777795</v>
      </c>
      <c r="J744" s="36">
        <v>45754</v>
      </c>
      <c r="K744" s="126">
        <f t="shared" si="11"/>
        <v>45754</v>
      </c>
    </row>
    <row r="745" spans="9:11" x14ac:dyDescent="0.2">
      <c r="I745" s="34">
        <v>0.51597222222222205</v>
      </c>
      <c r="J745" s="36">
        <v>45755</v>
      </c>
      <c r="K745" s="126">
        <f t="shared" si="11"/>
        <v>45755</v>
      </c>
    </row>
    <row r="746" spans="9:11" x14ac:dyDescent="0.2">
      <c r="I746" s="34">
        <v>0.51666666666666705</v>
      </c>
      <c r="J746" s="36">
        <v>45756</v>
      </c>
      <c r="K746" s="126">
        <f t="shared" si="11"/>
        <v>45756</v>
      </c>
    </row>
    <row r="747" spans="9:11" x14ac:dyDescent="0.2">
      <c r="I747" s="34">
        <v>0.51736111111111105</v>
      </c>
      <c r="J747" s="36">
        <v>45757</v>
      </c>
      <c r="K747" s="126">
        <f t="shared" si="11"/>
        <v>45757</v>
      </c>
    </row>
    <row r="748" spans="9:11" x14ac:dyDescent="0.2">
      <c r="I748" s="34">
        <v>0.51805555555555605</v>
      </c>
      <c r="J748" s="36">
        <v>45758</v>
      </c>
      <c r="K748" s="126">
        <f t="shared" si="11"/>
        <v>45758</v>
      </c>
    </row>
    <row r="749" spans="9:11" x14ac:dyDescent="0.2">
      <c r="I749" s="34">
        <v>0.51875000000000004</v>
      </c>
      <c r="J749" s="36">
        <v>45759</v>
      </c>
      <c r="K749" s="126">
        <f t="shared" si="11"/>
        <v>45759</v>
      </c>
    </row>
    <row r="750" spans="9:11" x14ac:dyDescent="0.2">
      <c r="I750" s="34">
        <v>0.51944444444444404</v>
      </c>
      <c r="J750" s="36">
        <v>45760</v>
      </c>
      <c r="K750" s="126">
        <f t="shared" si="11"/>
        <v>45760</v>
      </c>
    </row>
    <row r="751" spans="9:11" x14ac:dyDescent="0.2">
      <c r="I751" s="34">
        <v>0.52013888888888904</v>
      </c>
      <c r="J751" s="36">
        <v>45761</v>
      </c>
      <c r="K751" s="126">
        <f t="shared" si="11"/>
        <v>45761</v>
      </c>
    </row>
    <row r="752" spans="9:11" x14ac:dyDescent="0.2">
      <c r="I752" s="34">
        <v>0.52083333333333304</v>
      </c>
      <c r="J752" s="36">
        <v>45762</v>
      </c>
      <c r="K752" s="126">
        <f t="shared" si="11"/>
        <v>45762</v>
      </c>
    </row>
    <row r="753" spans="9:11" x14ac:dyDescent="0.2">
      <c r="I753" s="34">
        <v>0.52152777777777803</v>
      </c>
      <c r="J753" s="36">
        <v>45763</v>
      </c>
      <c r="K753" s="126">
        <f t="shared" si="11"/>
        <v>45763</v>
      </c>
    </row>
    <row r="754" spans="9:11" x14ac:dyDescent="0.2">
      <c r="I754" s="34">
        <v>0.52222222222222203</v>
      </c>
      <c r="J754" s="36">
        <v>45764</v>
      </c>
      <c r="K754" s="126">
        <f t="shared" si="11"/>
        <v>45764</v>
      </c>
    </row>
    <row r="755" spans="9:11" x14ac:dyDescent="0.2">
      <c r="I755" s="34">
        <v>0.52291666666666703</v>
      </c>
      <c r="J755" s="36">
        <v>45765</v>
      </c>
      <c r="K755" s="126">
        <f t="shared" si="11"/>
        <v>45765</v>
      </c>
    </row>
    <row r="756" spans="9:11" x14ac:dyDescent="0.2">
      <c r="I756" s="34">
        <v>0.52361111111111103</v>
      </c>
      <c r="J756" s="36">
        <v>45766</v>
      </c>
      <c r="K756" s="126">
        <f t="shared" si="11"/>
        <v>45766</v>
      </c>
    </row>
    <row r="757" spans="9:11" x14ac:dyDescent="0.2">
      <c r="I757" s="34">
        <v>0.52430555555555602</v>
      </c>
      <c r="J757" s="36">
        <v>45767</v>
      </c>
      <c r="K757" s="126">
        <f t="shared" si="11"/>
        <v>45767</v>
      </c>
    </row>
    <row r="758" spans="9:11" x14ac:dyDescent="0.2">
      <c r="I758" s="34">
        <v>0.52500000000000002</v>
      </c>
      <c r="J758" s="36">
        <v>45768</v>
      </c>
      <c r="K758" s="126">
        <f t="shared" si="11"/>
        <v>45768</v>
      </c>
    </row>
    <row r="759" spans="9:11" x14ac:dyDescent="0.2">
      <c r="I759" s="34">
        <v>0.52569444444444402</v>
      </c>
      <c r="J759" s="36">
        <v>45769</v>
      </c>
      <c r="K759" s="126">
        <f t="shared" si="11"/>
        <v>45769</v>
      </c>
    </row>
    <row r="760" spans="9:11" x14ac:dyDescent="0.2">
      <c r="I760" s="34">
        <v>0.52638888888888902</v>
      </c>
      <c r="J760" s="36">
        <v>45770</v>
      </c>
      <c r="K760" s="126">
        <f t="shared" si="11"/>
        <v>45770</v>
      </c>
    </row>
    <row r="761" spans="9:11" x14ac:dyDescent="0.2">
      <c r="I761" s="34">
        <v>0.52708333333333302</v>
      </c>
      <c r="J761" s="36">
        <v>45771</v>
      </c>
      <c r="K761" s="126">
        <f t="shared" si="11"/>
        <v>45771</v>
      </c>
    </row>
    <row r="762" spans="9:11" x14ac:dyDescent="0.2">
      <c r="I762" s="34">
        <v>0.52777777777777801</v>
      </c>
      <c r="J762" s="36">
        <v>45772</v>
      </c>
      <c r="K762" s="126">
        <f t="shared" si="11"/>
        <v>45772</v>
      </c>
    </row>
    <row r="763" spans="9:11" x14ac:dyDescent="0.2">
      <c r="I763" s="34">
        <v>0.52847222222222201</v>
      </c>
      <c r="J763" s="36">
        <v>45773</v>
      </c>
      <c r="K763" s="126">
        <f t="shared" si="11"/>
        <v>45773</v>
      </c>
    </row>
    <row r="764" spans="9:11" x14ac:dyDescent="0.2">
      <c r="I764" s="34">
        <v>0.52916666666666701</v>
      </c>
      <c r="J764" s="36">
        <v>45774</v>
      </c>
      <c r="K764" s="126">
        <f t="shared" si="11"/>
        <v>45774</v>
      </c>
    </row>
    <row r="765" spans="9:11" x14ac:dyDescent="0.2">
      <c r="I765" s="34">
        <v>0.52986111111111101</v>
      </c>
      <c r="J765" s="36">
        <v>45775</v>
      </c>
      <c r="K765" s="126">
        <f t="shared" si="11"/>
        <v>45775</v>
      </c>
    </row>
    <row r="766" spans="9:11" x14ac:dyDescent="0.2">
      <c r="I766" s="34">
        <v>0.530555555555556</v>
      </c>
      <c r="J766" s="36">
        <v>45776</v>
      </c>
      <c r="K766" s="126">
        <f t="shared" si="11"/>
        <v>45776</v>
      </c>
    </row>
    <row r="767" spans="9:11" x14ac:dyDescent="0.2">
      <c r="I767" s="34">
        <v>0.53125</v>
      </c>
      <c r="J767" s="36">
        <v>45777</v>
      </c>
      <c r="K767" s="126">
        <f t="shared" si="11"/>
        <v>45777</v>
      </c>
    </row>
    <row r="768" spans="9:11" x14ac:dyDescent="0.2">
      <c r="I768" s="34">
        <v>0.531944444444444</v>
      </c>
      <c r="J768" s="36">
        <v>45778</v>
      </c>
      <c r="K768" s="126">
        <f t="shared" si="11"/>
        <v>45778</v>
      </c>
    </row>
    <row r="769" spans="9:11" x14ac:dyDescent="0.2">
      <c r="I769" s="34">
        <v>0.53263888888888899</v>
      </c>
      <c r="J769" s="36">
        <v>45779</v>
      </c>
      <c r="K769" s="126">
        <f t="shared" si="11"/>
        <v>45779</v>
      </c>
    </row>
    <row r="770" spans="9:11" x14ac:dyDescent="0.2">
      <c r="I770" s="34">
        <v>0.53333333333333299</v>
      </c>
      <c r="J770" s="36">
        <v>45780</v>
      </c>
      <c r="K770" s="126">
        <f t="shared" si="11"/>
        <v>45780</v>
      </c>
    </row>
    <row r="771" spans="9:11" x14ac:dyDescent="0.2">
      <c r="I771" s="34">
        <v>0.53402777777777799</v>
      </c>
      <c r="J771" s="36">
        <v>45781</v>
      </c>
      <c r="K771" s="126">
        <f t="shared" si="11"/>
        <v>45781</v>
      </c>
    </row>
    <row r="772" spans="9:11" x14ac:dyDescent="0.2">
      <c r="I772" s="34">
        <v>0.53472222222222199</v>
      </c>
      <c r="J772" s="36">
        <v>45782</v>
      </c>
      <c r="K772" s="126">
        <f t="shared" ref="K772:K835" si="12">+J772</f>
        <v>45782</v>
      </c>
    </row>
    <row r="773" spans="9:11" x14ac:dyDescent="0.2">
      <c r="I773" s="34">
        <v>0.53541666666666698</v>
      </c>
      <c r="J773" s="36">
        <v>45783</v>
      </c>
      <c r="K773" s="126">
        <f t="shared" si="12"/>
        <v>45783</v>
      </c>
    </row>
    <row r="774" spans="9:11" x14ac:dyDescent="0.2">
      <c r="I774" s="34">
        <v>0.53611111111111098</v>
      </c>
      <c r="J774" s="36">
        <v>45784</v>
      </c>
      <c r="K774" s="126">
        <f t="shared" si="12"/>
        <v>45784</v>
      </c>
    </row>
    <row r="775" spans="9:11" x14ac:dyDescent="0.2">
      <c r="I775" s="34">
        <v>0.53680555555555598</v>
      </c>
      <c r="J775" s="36">
        <v>45785</v>
      </c>
      <c r="K775" s="126">
        <f t="shared" si="12"/>
        <v>45785</v>
      </c>
    </row>
    <row r="776" spans="9:11" x14ac:dyDescent="0.2">
      <c r="I776" s="34">
        <v>0.53749999999999998</v>
      </c>
      <c r="J776" s="36">
        <v>45786</v>
      </c>
      <c r="K776" s="126">
        <f t="shared" si="12"/>
        <v>45786</v>
      </c>
    </row>
    <row r="777" spans="9:11" x14ac:dyDescent="0.2">
      <c r="I777" s="34">
        <v>0.53819444444444398</v>
      </c>
      <c r="J777" s="36">
        <v>45787</v>
      </c>
      <c r="K777" s="126">
        <f t="shared" si="12"/>
        <v>45787</v>
      </c>
    </row>
    <row r="778" spans="9:11" x14ac:dyDescent="0.2">
      <c r="I778" s="34">
        <v>0.53888888888888897</v>
      </c>
      <c r="J778" s="36">
        <v>45788</v>
      </c>
      <c r="K778" s="126">
        <f t="shared" si="12"/>
        <v>45788</v>
      </c>
    </row>
    <row r="779" spans="9:11" x14ac:dyDescent="0.2">
      <c r="I779" s="34">
        <v>0.53958333333333297</v>
      </c>
      <c r="J779" s="36">
        <v>45789</v>
      </c>
      <c r="K779" s="126">
        <f t="shared" si="12"/>
        <v>45789</v>
      </c>
    </row>
    <row r="780" spans="9:11" x14ac:dyDescent="0.2">
      <c r="I780" s="34">
        <v>0.54027777777777797</v>
      </c>
      <c r="J780" s="36">
        <v>45790</v>
      </c>
      <c r="K780" s="126">
        <f t="shared" si="12"/>
        <v>45790</v>
      </c>
    </row>
    <row r="781" spans="9:11" x14ac:dyDescent="0.2">
      <c r="I781" s="34">
        <v>0.54097222222222197</v>
      </c>
      <c r="J781" s="36">
        <v>45791</v>
      </c>
      <c r="K781" s="126">
        <f t="shared" si="12"/>
        <v>45791</v>
      </c>
    </row>
    <row r="782" spans="9:11" x14ac:dyDescent="0.2">
      <c r="I782" s="34">
        <v>0.54166666666666696</v>
      </c>
      <c r="J782" s="36">
        <v>45792</v>
      </c>
      <c r="K782" s="126">
        <f t="shared" si="12"/>
        <v>45792</v>
      </c>
    </row>
    <row r="783" spans="9:11" x14ac:dyDescent="0.2">
      <c r="I783" s="34">
        <v>0.54236111111111096</v>
      </c>
      <c r="J783" s="36">
        <v>45793</v>
      </c>
      <c r="K783" s="126">
        <f t="shared" si="12"/>
        <v>45793</v>
      </c>
    </row>
    <row r="784" spans="9:11" x14ac:dyDescent="0.2">
      <c r="I784" s="34">
        <v>0.54305555555555596</v>
      </c>
      <c r="J784" s="36">
        <v>45794</v>
      </c>
      <c r="K784" s="126">
        <f t="shared" si="12"/>
        <v>45794</v>
      </c>
    </row>
    <row r="785" spans="9:11" x14ac:dyDescent="0.2">
      <c r="I785" s="34">
        <v>0.54374999999999996</v>
      </c>
      <c r="J785" s="36">
        <v>45795</v>
      </c>
      <c r="K785" s="126">
        <f t="shared" si="12"/>
        <v>45795</v>
      </c>
    </row>
    <row r="786" spans="9:11" x14ac:dyDescent="0.2">
      <c r="I786" s="34">
        <v>0.54444444444444495</v>
      </c>
      <c r="J786" s="36">
        <v>45796</v>
      </c>
      <c r="K786" s="126">
        <f t="shared" si="12"/>
        <v>45796</v>
      </c>
    </row>
    <row r="787" spans="9:11" x14ac:dyDescent="0.2">
      <c r="I787" s="34">
        <v>0.54513888888888895</v>
      </c>
      <c r="J787" s="36">
        <v>45797</v>
      </c>
      <c r="K787" s="126">
        <f t="shared" si="12"/>
        <v>45797</v>
      </c>
    </row>
    <row r="788" spans="9:11" x14ac:dyDescent="0.2">
      <c r="I788" s="34">
        <v>0.54583333333333295</v>
      </c>
      <c r="J788" s="36">
        <v>45798</v>
      </c>
      <c r="K788" s="126">
        <f t="shared" si="12"/>
        <v>45798</v>
      </c>
    </row>
    <row r="789" spans="9:11" x14ac:dyDescent="0.2">
      <c r="I789" s="34">
        <v>0.54652777777777795</v>
      </c>
      <c r="J789" s="36">
        <v>45799</v>
      </c>
      <c r="K789" s="126">
        <f t="shared" si="12"/>
        <v>45799</v>
      </c>
    </row>
    <row r="790" spans="9:11" x14ac:dyDescent="0.2">
      <c r="I790" s="34">
        <v>0.54722222222222205</v>
      </c>
      <c r="J790" s="36">
        <v>45800</v>
      </c>
      <c r="K790" s="126">
        <f t="shared" si="12"/>
        <v>45800</v>
      </c>
    </row>
    <row r="791" spans="9:11" x14ac:dyDescent="0.2">
      <c r="I791" s="34">
        <v>0.54791666666666705</v>
      </c>
      <c r="J791" s="36">
        <v>45801</v>
      </c>
      <c r="K791" s="126">
        <f t="shared" si="12"/>
        <v>45801</v>
      </c>
    </row>
    <row r="792" spans="9:11" x14ac:dyDescent="0.2">
      <c r="I792" s="34">
        <v>0.54861111111111105</v>
      </c>
      <c r="J792" s="36">
        <v>45802</v>
      </c>
      <c r="K792" s="126">
        <f t="shared" si="12"/>
        <v>45802</v>
      </c>
    </row>
    <row r="793" spans="9:11" x14ac:dyDescent="0.2">
      <c r="I793" s="34">
        <v>0.54930555555555605</v>
      </c>
      <c r="J793" s="36">
        <v>45803</v>
      </c>
      <c r="K793" s="126">
        <f t="shared" si="12"/>
        <v>45803</v>
      </c>
    </row>
    <row r="794" spans="9:11" x14ac:dyDescent="0.2">
      <c r="I794" s="34">
        <v>0.55000000000000004</v>
      </c>
      <c r="J794" s="36">
        <v>45804</v>
      </c>
      <c r="K794" s="126">
        <f t="shared" si="12"/>
        <v>45804</v>
      </c>
    </row>
    <row r="795" spans="9:11" x14ac:dyDescent="0.2">
      <c r="I795" s="34">
        <v>0.55069444444444404</v>
      </c>
      <c r="J795" s="36">
        <v>45805</v>
      </c>
      <c r="K795" s="126">
        <f t="shared" si="12"/>
        <v>45805</v>
      </c>
    </row>
    <row r="796" spans="9:11" x14ac:dyDescent="0.2">
      <c r="I796" s="34">
        <v>0.55138888888888904</v>
      </c>
      <c r="J796" s="36">
        <v>45806</v>
      </c>
      <c r="K796" s="126">
        <f t="shared" si="12"/>
        <v>45806</v>
      </c>
    </row>
    <row r="797" spans="9:11" x14ac:dyDescent="0.2">
      <c r="I797" s="34">
        <v>0.55208333333333304</v>
      </c>
      <c r="J797" s="36">
        <v>45807</v>
      </c>
      <c r="K797" s="126">
        <f t="shared" si="12"/>
        <v>45807</v>
      </c>
    </row>
    <row r="798" spans="9:11" x14ac:dyDescent="0.2">
      <c r="I798" s="34">
        <v>0.55277777777777803</v>
      </c>
      <c r="J798" s="36">
        <v>45808</v>
      </c>
      <c r="K798" s="126">
        <f t="shared" si="12"/>
        <v>45808</v>
      </c>
    </row>
    <row r="799" spans="9:11" x14ac:dyDescent="0.2">
      <c r="I799" s="34">
        <v>0.55347222222222203</v>
      </c>
      <c r="J799" s="36">
        <v>45809</v>
      </c>
      <c r="K799" s="126">
        <f t="shared" si="12"/>
        <v>45809</v>
      </c>
    </row>
    <row r="800" spans="9:11" x14ac:dyDescent="0.2">
      <c r="I800" s="34">
        <v>0.55416666666666703</v>
      </c>
      <c r="J800" s="36">
        <v>45810</v>
      </c>
      <c r="K800" s="126">
        <f t="shared" si="12"/>
        <v>45810</v>
      </c>
    </row>
    <row r="801" spans="9:11" x14ac:dyDescent="0.2">
      <c r="I801" s="34">
        <v>0.55486111111111103</v>
      </c>
      <c r="J801" s="36">
        <v>45811</v>
      </c>
      <c r="K801" s="126">
        <f t="shared" si="12"/>
        <v>45811</v>
      </c>
    </row>
    <row r="802" spans="9:11" x14ac:dyDescent="0.2">
      <c r="I802" s="34">
        <v>0.55555555555555602</v>
      </c>
      <c r="J802" s="36">
        <v>45812</v>
      </c>
      <c r="K802" s="126">
        <f t="shared" si="12"/>
        <v>45812</v>
      </c>
    </row>
    <row r="803" spans="9:11" x14ac:dyDescent="0.2">
      <c r="I803" s="34">
        <v>0.55625000000000002</v>
      </c>
      <c r="J803" s="36">
        <v>45813</v>
      </c>
      <c r="K803" s="126">
        <f t="shared" si="12"/>
        <v>45813</v>
      </c>
    </row>
    <row r="804" spans="9:11" x14ac:dyDescent="0.2">
      <c r="I804" s="34">
        <v>0.55694444444444402</v>
      </c>
      <c r="J804" s="36">
        <v>45814</v>
      </c>
      <c r="K804" s="126">
        <f t="shared" si="12"/>
        <v>45814</v>
      </c>
    </row>
    <row r="805" spans="9:11" x14ac:dyDescent="0.2">
      <c r="I805" s="34">
        <v>0.55763888888888902</v>
      </c>
      <c r="J805" s="36">
        <v>45815</v>
      </c>
      <c r="K805" s="126">
        <f t="shared" si="12"/>
        <v>45815</v>
      </c>
    </row>
    <row r="806" spans="9:11" x14ac:dyDescent="0.2">
      <c r="I806" s="34">
        <v>0.55833333333333302</v>
      </c>
      <c r="J806" s="36">
        <v>45816</v>
      </c>
      <c r="K806" s="126">
        <f t="shared" si="12"/>
        <v>45816</v>
      </c>
    </row>
    <row r="807" spans="9:11" x14ac:dyDescent="0.2">
      <c r="I807" s="34">
        <v>0.55902777777777801</v>
      </c>
      <c r="J807" s="36">
        <v>45817</v>
      </c>
      <c r="K807" s="126">
        <f t="shared" si="12"/>
        <v>45817</v>
      </c>
    </row>
    <row r="808" spans="9:11" x14ac:dyDescent="0.2">
      <c r="I808" s="34">
        <v>0.55972222222222201</v>
      </c>
      <c r="J808" s="36">
        <v>45818</v>
      </c>
      <c r="K808" s="126">
        <f t="shared" si="12"/>
        <v>45818</v>
      </c>
    </row>
    <row r="809" spans="9:11" x14ac:dyDescent="0.2">
      <c r="I809" s="34">
        <v>0.56041666666666701</v>
      </c>
      <c r="J809" s="36">
        <v>45819</v>
      </c>
      <c r="K809" s="126">
        <f t="shared" si="12"/>
        <v>45819</v>
      </c>
    </row>
    <row r="810" spans="9:11" x14ac:dyDescent="0.2">
      <c r="I810" s="34">
        <v>0.56111111111111101</v>
      </c>
      <c r="J810" s="36">
        <v>45820</v>
      </c>
      <c r="K810" s="126">
        <f t="shared" si="12"/>
        <v>45820</v>
      </c>
    </row>
    <row r="811" spans="9:11" x14ac:dyDescent="0.2">
      <c r="I811" s="34">
        <v>0.561805555555556</v>
      </c>
      <c r="J811" s="36">
        <v>45821</v>
      </c>
      <c r="K811" s="126">
        <f t="shared" si="12"/>
        <v>45821</v>
      </c>
    </row>
    <row r="812" spans="9:11" x14ac:dyDescent="0.2">
      <c r="I812" s="34">
        <v>0.5625</v>
      </c>
      <c r="J812" s="36">
        <v>45822</v>
      </c>
      <c r="K812" s="126">
        <f t="shared" si="12"/>
        <v>45822</v>
      </c>
    </row>
    <row r="813" spans="9:11" x14ac:dyDescent="0.2">
      <c r="I813" s="34">
        <v>0.563194444444444</v>
      </c>
      <c r="J813" s="36">
        <v>45823</v>
      </c>
      <c r="K813" s="126">
        <f t="shared" si="12"/>
        <v>45823</v>
      </c>
    </row>
    <row r="814" spans="9:11" x14ac:dyDescent="0.2">
      <c r="I814" s="34">
        <v>0.56388888888888899</v>
      </c>
      <c r="J814" s="36">
        <v>45824</v>
      </c>
      <c r="K814" s="126">
        <f t="shared" si="12"/>
        <v>45824</v>
      </c>
    </row>
    <row r="815" spans="9:11" x14ac:dyDescent="0.2">
      <c r="I815" s="34">
        <v>0.56458333333333299</v>
      </c>
      <c r="J815" s="36">
        <v>45825</v>
      </c>
      <c r="K815" s="126">
        <f t="shared" si="12"/>
        <v>45825</v>
      </c>
    </row>
    <row r="816" spans="9:11" x14ac:dyDescent="0.2">
      <c r="I816" s="34">
        <v>0.56527777777777799</v>
      </c>
      <c r="J816" s="36">
        <v>45826</v>
      </c>
      <c r="K816" s="126">
        <f t="shared" si="12"/>
        <v>45826</v>
      </c>
    </row>
    <row r="817" spans="9:11" x14ac:dyDescent="0.2">
      <c r="I817" s="34">
        <v>0.56597222222222199</v>
      </c>
      <c r="J817" s="36">
        <v>45827</v>
      </c>
      <c r="K817" s="126">
        <f t="shared" si="12"/>
        <v>45827</v>
      </c>
    </row>
    <row r="818" spans="9:11" x14ac:dyDescent="0.2">
      <c r="I818" s="34">
        <v>0.56666666666666698</v>
      </c>
      <c r="J818" s="36">
        <v>45828</v>
      </c>
      <c r="K818" s="126">
        <f t="shared" si="12"/>
        <v>45828</v>
      </c>
    </row>
    <row r="819" spans="9:11" x14ac:dyDescent="0.2">
      <c r="I819" s="34">
        <v>0.56736111111111098</v>
      </c>
      <c r="J819" s="36">
        <v>45829</v>
      </c>
      <c r="K819" s="126">
        <f t="shared" si="12"/>
        <v>45829</v>
      </c>
    </row>
    <row r="820" spans="9:11" x14ac:dyDescent="0.2">
      <c r="I820" s="34">
        <v>0.56805555555555598</v>
      </c>
      <c r="J820" s="36">
        <v>45830</v>
      </c>
      <c r="K820" s="126">
        <f t="shared" si="12"/>
        <v>45830</v>
      </c>
    </row>
    <row r="821" spans="9:11" x14ac:dyDescent="0.2">
      <c r="I821" s="34">
        <v>0.56874999999999998</v>
      </c>
      <c r="J821" s="36">
        <v>45831</v>
      </c>
      <c r="K821" s="126">
        <f t="shared" si="12"/>
        <v>45831</v>
      </c>
    </row>
    <row r="822" spans="9:11" x14ac:dyDescent="0.2">
      <c r="I822" s="34">
        <v>0.56944444444444398</v>
      </c>
      <c r="J822" s="36">
        <v>45832</v>
      </c>
      <c r="K822" s="126">
        <f t="shared" si="12"/>
        <v>45832</v>
      </c>
    </row>
    <row r="823" spans="9:11" x14ac:dyDescent="0.2">
      <c r="I823" s="34">
        <v>0.57013888888888897</v>
      </c>
      <c r="J823" s="36">
        <v>45833</v>
      </c>
      <c r="K823" s="126">
        <f t="shared" si="12"/>
        <v>45833</v>
      </c>
    </row>
    <row r="824" spans="9:11" x14ac:dyDescent="0.2">
      <c r="I824" s="34">
        <v>0.57083333333333297</v>
      </c>
      <c r="J824" s="36">
        <v>45834</v>
      </c>
      <c r="K824" s="126">
        <f t="shared" si="12"/>
        <v>45834</v>
      </c>
    </row>
    <row r="825" spans="9:11" x14ac:dyDescent="0.2">
      <c r="I825" s="34">
        <v>0.57152777777777797</v>
      </c>
      <c r="J825" s="36">
        <v>45835</v>
      </c>
      <c r="K825" s="126">
        <f t="shared" si="12"/>
        <v>45835</v>
      </c>
    </row>
    <row r="826" spans="9:11" x14ac:dyDescent="0.2">
      <c r="I826" s="34">
        <v>0.57222222222222197</v>
      </c>
      <c r="J826" s="36">
        <v>45836</v>
      </c>
      <c r="K826" s="126">
        <f t="shared" si="12"/>
        <v>45836</v>
      </c>
    </row>
    <row r="827" spans="9:11" x14ac:dyDescent="0.2">
      <c r="I827" s="34">
        <v>0.57291666666666696</v>
      </c>
      <c r="J827" s="36">
        <v>45837</v>
      </c>
      <c r="K827" s="126">
        <f t="shared" si="12"/>
        <v>45837</v>
      </c>
    </row>
    <row r="828" spans="9:11" x14ac:dyDescent="0.2">
      <c r="I828" s="34">
        <v>0.57361111111111096</v>
      </c>
      <c r="J828" s="36">
        <v>45838</v>
      </c>
      <c r="K828" s="126">
        <f t="shared" si="12"/>
        <v>45838</v>
      </c>
    </row>
    <row r="829" spans="9:11" x14ac:dyDescent="0.2">
      <c r="I829" s="34">
        <v>0.57430555555555596</v>
      </c>
      <c r="J829" s="36">
        <v>45839</v>
      </c>
      <c r="K829" s="126">
        <f t="shared" si="12"/>
        <v>45839</v>
      </c>
    </row>
    <row r="830" spans="9:11" x14ac:dyDescent="0.2">
      <c r="I830" s="34">
        <v>0.57499999999999996</v>
      </c>
      <c r="J830" s="36">
        <v>45840</v>
      </c>
      <c r="K830" s="126">
        <f t="shared" si="12"/>
        <v>45840</v>
      </c>
    </row>
    <row r="831" spans="9:11" x14ac:dyDescent="0.2">
      <c r="I831" s="34">
        <v>0.57569444444444495</v>
      </c>
      <c r="J831" s="36">
        <v>45841</v>
      </c>
      <c r="K831" s="126">
        <f t="shared" si="12"/>
        <v>45841</v>
      </c>
    </row>
    <row r="832" spans="9:11" x14ac:dyDescent="0.2">
      <c r="I832" s="34">
        <v>0.57638888888888895</v>
      </c>
      <c r="J832" s="36">
        <v>45842</v>
      </c>
      <c r="K832" s="126">
        <f t="shared" si="12"/>
        <v>45842</v>
      </c>
    </row>
    <row r="833" spans="9:11" x14ac:dyDescent="0.2">
      <c r="I833" s="34">
        <v>0.57708333333333295</v>
      </c>
      <c r="J833" s="36">
        <v>45843</v>
      </c>
      <c r="K833" s="126">
        <f t="shared" si="12"/>
        <v>45843</v>
      </c>
    </row>
    <row r="834" spans="9:11" x14ac:dyDescent="0.2">
      <c r="I834" s="34">
        <v>0.57777777777777795</v>
      </c>
      <c r="J834" s="36">
        <v>45844</v>
      </c>
      <c r="K834" s="126">
        <f t="shared" si="12"/>
        <v>45844</v>
      </c>
    </row>
    <row r="835" spans="9:11" x14ac:dyDescent="0.2">
      <c r="I835" s="34">
        <v>0.57847222222222205</v>
      </c>
      <c r="J835" s="36">
        <v>45845</v>
      </c>
      <c r="K835" s="126">
        <f t="shared" si="12"/>
        <v>45845</v>
      </c>
    </row>
    <row r="836" spans="9:11" x14ac:dyDescent="0.2">
      <c r="I836" s="34">
        <v>0.57916666666666705</v>
      </c>
      <c r="J836" s="36">
        <v>45846</v>
      </c>
      <c r="K836" s="126">
        <f t="shared" ref="K836:K899" si="13">+J836</f>
        <v>45846</v>
      </c>
    </row>
    <row r="837" spans="9:11" x14ac:dyDescent="0.2">
      <c r="I837" s="34">
        <v>0.57986111111111105</v>
      </c>
      <c r="J837" s="36">
        <v>45847</v>
      </c>
      <c r="K837" s="126">
        <f t="shared" si="13"/>
        <v>45847</v>
      </c>
    </row>
    <row r="838" spans="9:11" x14ac:dyDescent="0.2">
      <c r="I838" s="34">
        <v>0.58055555555555605</v>
      </c>
      <c r="J838" s="36">
        <v>45848</v>
      </c>
      <c r="K838" s="126">
        <f t="shared" si="13"/>
        <v>45848</v>
      </c>
    </row>
    <row r="839" spans="9:11" x14ac:dyDescent="0.2">
      <c r="I839" s="34">
        <v>0.58125000000000004</v>
      </c>
      <c r="J839" s="36">
        <v>45849</v>
      </c>
      <c r="K839" s="126">
        <f t="shared" si="13"/>
        <v>45849</v>
      </c>
    </row>
    <row r="840" spans="9:11" x14ac:dyDescent="0.2">
      <c r="I840" s="34">
        <v>0.58194444444444404</v>
      </c>
      <c r="J840" s="36">
        <v>45850</v>
      </c>
      <c r="K840" s="126">
        <f t="shared" si="13"/>
        <v>45850</v>
      </c>
    </row>
    <row r="841" spans="9:11" x14ac:dyDescent="0.2">
      <c r="I841" s="34">
        <v>0.58263888888888904</v>
      </c>
      <c r="J841" s="36">
        <v>45851</v>
      </c>
      <c r="K841" s="126">
        <f t="shared" si="13"/>
        <v>45851</v>
      </c>
    </row>
    <row r="842" spans="9:11" x14ac:dyDescent="0.2">
      <c r="I842" s="34">
        <v>0.58333333333333304</v>
      </c>
      <c r="J842" s="36">
        <v>45852</v>
      </c>
      <c r="K842" s="126">
        <f t="shared" si="13"/>
        <v>45852</v>
      </c>
    </row>
    <row r="843" spans="9:11" x14ac:dyDescent="0.2">
      <c r="I843" s="34">
        <v>0.58402777777777803</v>
      </c>
      <c r="J843" s="36">
        <v>45853</v>
      </c>
      <c r="K843" s="126">
        <f t="shared" si="13"/>
        <v>45853</v>
      </c>
    </row>
    <row r="844" spans="9:11" x14ac:dyDescent="0.2">
      <c r="I844" s="34">
        <v>0.58472222222222203</v>
      </c>
      <c r="J844" s="36">
        <v>45854</v>
      </c>
      <c r="K844" s="126">
        <f t="shared" si="13"/>
        <v>45854</v>
      </c>
    </row>
    <row r="845" spans="9:11" x14ac:dyDescent="0.2">
      <c r="I845" s="34">
        <v>0.58541666666666703</v>
      </c>
      <c r="J845" s="36">
        <v>45855</v>
      </c>
      <c r="K845" s="126">
        <f t="shared" si="13"/>
        <v>45855</v>
      </c>
    </row>
    <row r="846" spans="9:11" x14ac:dyDescent="0.2">
      <c r="I846" s="34">
        <v>0.58611111111111103</v>
      </c>
      <c r="J846" s="36">
        <v>45856</v>
      </c>
      <c r="K846" s="126">
        <f t="shared" si="13"/>
        <v>45856</v>
      </c>
    </row>
    <row r="847" spans="9:11" x14ac:dyDescent="0.2">
      <c r="I847" s="34">
        <v>0.58680555555555602</v>
      </c>
      <c r="J847" s="36">
        <v>45857</v>
      </c>
      <c r="K847" s="126">
        <f t="shared" si="13"/>
        <v>45857</v>
      </c>
    </row>
    <row r="848" spans="9:11" x14ac:dyDescent="0.2">
      <c r="I848" s="34">
        <v>0.58750000000000002</v>
      </c>
      <c r="J848" s="36">
        <v>45858</v>
      </c>
      <c r="K848" s="126">
        <f t="shared" si="13"/>
        <v>45858</v>
      </c>
    </row>
    <row r="849" spans="9:11" x14ac:dyDescent="0.2">
      <c r="I849" s="34">
        <v>0.58819444444444402</v>
      </c>
      <c r="J849" s="36">
        <v>45859</v>
      </c>
      <c r="K849" s="126">
        <f t="shared" si="13"/>
        <v>45859</v>
      </c>
    </row>
    <row r="850" spans="9:11" x14ac:dyDescent="0.2">
      <c r="I850" s="34">
        <v>0.58888888888888902</v>
      </c>
      <c r="J850" s="36">
        <v>45860</v>
      </c>
      <c r="K850" s="126">
        <f t="shared" si="13"/>
        <v>45860</v>
      </c>
    </row>
    <row r="851" spans="9:11" x14ac:dyDescent="0.2">
      <c r="I851" s="34">
        <v>0.58958333333333302</v>
      </c>
      <c r="J851" s="36">
        <v>45861</v>
      </c>
      <c r="K851" s="126">
        <f t="shared" si="13"/>
        <v>45861</v>
      </c>
    </row>
    <row r="852" spans="9:11" x14ac:dyDescent="0.2">
      <c r="I852" s="34">
        <v>0.59027777777777801</v>
      </c>
      <c r="J852" s="36">
        <v>45862</v>
      </c>
      <c r="K852" s="126">
        <f t="shared" si="13"/>
        <v>45862</v>
      </c>
    </row>
    <row r="853" spans="9:11" x14ac:dyDescent="0.2">
      <c r="I853" s="34">
        <v>0.59097222222222201</v>
      </c>
      <c r="J853" s="36">
        <v>45863</v>
      </c>
      <c r="K853" s="126">
        <f t="shared" si="13"/>
        <v>45863</v>
      </c>
    </row>
    <row r="854" spans="9:11" x14ac:dyDescent="0.2">
      <c r="I854" s="34">
        <v>0.59166666666666701</v>
      </c>
      <c r="J854" s="36">
        <v>45864</v>
      </c>
      <c r="K854" s="126">
        <f t="shared" si="13"/>
        <v>45864</v>
      </c>
    </row>
    <row r="855" spans="9:11" x14ac:dyDescent="0.2">
      <c r="I855" s="34">
        <v>0.59236111111111101</v>
      </c>
      <c r="J855" s="36">
        <v>45865</v>
      </c>
      <c r="K855" s="126">
        <f t="shared" si="13"/>
        <v>45865</v>
      </c>
    </row>
    <row r="856" spans="9:11" x14ac:dyDescent="0.2">
      <c r="I856" s="34">
        <v>0.593055555555556</v>
      </c>
      <c r="J856" s="36">
        <v>45866</v>
      </c>
      <c r="K856" s="126">
        <f t="shared" si="13"/>
        <v>45866</v>
      </c>
    </row>
    <row r="857" spans="9:11" x14ac:dyDescent="0.2">
      <c r="I857" s="34">
        <v>0.59375</v>
      </c>
      <c r="J857" s="36">
        <v>45867</v>
      </c>
      <c r="K857" s="126">
        <f t="shared" si="13"/>
        <v>45867</v>
      </c>
    </row>
    <row r="858" spans="9:11" x14ac:dyDescent="0.2">
      <c r="I858" s="34">
        <v>0.594444444444444</v>
      </c>
      <c r="J858" s="36">
        <v>45868</v>
      </c>
      <c r="K858" s="126">
        <f t="shared" si="13"/>
        <v>45868</v>
      </c>
    </row>
    <row r="859" spans="9:11" x14ac:dyDescent="0.2">
      <c r="I859" s="34">
        <v>0.59513888888888899</v>
      </c>
      <c r="J859" s="36">
        <v>45869</v>
      </c>
      <c r="K859" s="126">
        <f t="shared" si="13"/>
        <v>45869</v>
      </c>
    </row>
    <row r="860" spans="9:11" x14ac:dyDescent="0.2">
      <c r="I860" s="34">
        <v>0.59583333333333299</v>
      </c>
      <c r="J860" s="36">
        <v>45870</v>
      </c>
      <c r="K860" s="126">
        <f t="shared" si="13"/>
        <v>45870</v>
      </c>
    </row>
    <row r="861" spans="9:11" x14ac:dyDescent="0.2">
      <c r="I861" s="34">
        <v>0.59652777777777799</v>
      </c>
      <c r="J861" s="36">
        <v>45871</v>
      </c>
      <c r="K861" s="126">
        <f t="shared" si="13"/>
        <v>45871</v>
      </c>
    </row>
    <row r="862" spans="9:11" x14ac:dyDescent="0.2">
      <c r="I862" s="34">
        <v>0.59722222222222199</v>
      </c>
      <c r="J862" s="36">
        <v>45872</v>
      </c>
      <c r="K862" s="126">
        <f t="shared" si="13"/>
        <v>45872</v>
      </c>
    </row>
    <row r="863" spans="9:11" x14ac:dyDescent="0.2">
      <c r="I863" s="34">
        <v>0.59791666666666698</v>
      </c>
      <c r="J863" s="36">
        <v>45873</v>
      </c>
      <c r="K863" s="126">
        <f t="shared" si="13"/>
        <v>45873</v>
      </c>
    </row>
    <row r="864" spans="9:11" x14ac:dyDescent="0.2">
      <c r="I864" s="34">
        <v>0.59861111111111098</v>
      </c>
      <c r="J864" s="36">
        <v>45874</v>
      </c>
      <c r="K864" s="126">
        <f t="shared" si="13"/>
        <v>45874</v>
      </c>
    </row>
    <row r="865" spans="9:11" x14ac:dyDescent="0.2">
      <c r="I865" s="34">
        <v>0.59930555555555598</v>
      </c>
      <c r="J865" s="36">
        <v>45875</v>
      </c>
      <c r="K865" s="126">
        <f t="shared" si="13"/>
        <v>45875</v>
      </c>
    </row>
    <row r="866" spans="9:11" x14ac:dyDescent="0.2">
      <c r="I866" s="34">
        <v>0.6</v>
      </c>
      <c r="J866" s="36">
        <v>45876</v>
      </c>
      <c r="K866" s="126">
        <f t="shared" si="13"/>
        <v>45876</v>
      </c>
    </row>
    <row r="867" spans="9:11" x14ac:dyDescent="0.2">
      <c r="I867" s="34">
        <v>0.60069444444444398</v>
      </c>
      <c r="J867" s="36">
        <v>45877</v>
      </c>
      <c r="K867" s="126">
        <f t="shared" si="13"/>
        <v>45877</v>
      </c>
    </row>
    <row r="868" spans="9:11" x14ac:dyDescent="0.2">
      <c r="I868" s="34">
        <v>0.60138888888888897</v>
      </c>
      <c r="J868" s="36">
        <v>45878</v>
      </c>
      <c r="K868" s="126">
        <f t="shared" si="13"/>
        <v>45878</v>
      </c>
    </row>
    <row r="869" spans="9:11" x14ac:dyDescent="0.2">
      <c r="I869" s="34">
        <v>0.60208333333333297</v>
      </c>
      <c r="J869" s="36">
        <v>45879</v>
      </c>
      <c r="K869" s="126">
        <f t="shared" si="13"/>
        <v>45879</v>
      </c>
    </row>
    <row r="870" spans="9:11" x14ac:dyDescent="0.2">
      <c r="I870" s="34">
        <v>0.60277777777777797</v>
      </c>
      <c r="J870" s="36">
        <v>45880</v>
      </c>
      <c r="K870" s="126">
        <f t="shared" si="13"/>
        <v>45880</v>
      </c>
    </row>
    <row r="871" spans="9:11" x14ac:dyDescent="0.2">
      <c r="I871" s="34">
        <v>0.60347222222222197</v>
      </c>
      <c r="J871" s="36">
        <v>45881</v>
      </c>
      <c r="K871" s="126">
        <f t="shared" si="13"/>
        <v>45881</v>
      </c>
    </row>
    <row r="872" spans="9:11" x14ac:dyDescent="0.2">
      <c r="I872" s="34">
        <v>0.60416666666666696</v>
      </c>
      <c r="J872" s="36">
        <v>45882</v>
      </c>
      <c r="K872" s="126">
        <f t="shared" si="13"/>
        <v>45882</v>
      </c>
    </row>
    <row r="873" spans="9:11" x14ac:dyDescent="0.2">
      <c r="I873" s="34">
        <v>0.60486111111111096</v>
      </c>
      <c r="J873" s="36">
        <v>45883</v>
      </c>
      <c r="K873" s="126">
        <f t="shared" si="13"/>
        <v>45883</v>
      </c>
    </row>
    <row r="874" spans="9:11" x14ac:dyDescent="0.2">
      <c r="I874" s="34">
        <v>0.60555555555555596</v>
      </c>
      <c r="J874" s="36">
        <v>45884</v>
      </c>
      <c r="K874" s="126">
        <f t="shared" si="13"/>
        <v>45884</v>
      </c>
    </row>
    <row r="875" spans="9:11" x14ac:dyDescent="0.2">
      <c r="I875" s="34">
        <v>0.60624999999999996</v>
      </c>
      <c r="J875" s="36">
        <v>45885</v>
      </c>
      <c r="K875" s="126">
        <f t="shared" si="13"/>
        <v>45885</v>
      </c>
    </row>
    <row r="876" spans="9:11" x14ac:dyDescent="0.2">
      <c r="I876" s="34">
        <v>0.60694444444444495</v>
      </c>
      <c r="J876" s="36">
        <v>45886</v>
      </c>
      <c r="K876" s="126">
        <f t="shared" si="13"/>
        <v>45886</v>
      </c>
    </row>
    <row r="877" spans="9:11" x14ac:dyDescent="0.2">
      <c r="I877" s="34">
        <v>0.60763888888888895</v>
      </c>
      <c r="J877" s="36">
        <v>45887</v>
      </c>
      <c r="K877" s="126">
        <f t="shared" si="13"/>
        <v>45887</v>
      </c>
    </row>
    <row r="878" spans="9:11" x14ac:dyDescent="0.2">
      <c r="I878" s="34">
        <v>0.60833333333333295</v>
      </c>
      <c r="J878" s="36">
        <v>45888</v>
      </c>
      <c r="K878" s="126">
        <f t="shared" si="13"/>
        <v>45888</v>
      </c>
    </row>
    <row r="879" spans="9:11" x14ac:dyDescent="0.2">
      <c r="I879" s="34">
        <v>0.60902777777777795</v>
      </c>
      <c r="J879" s="36">
        <v>45889</v>
      </c>
      <c r="K879" s="126">
        <f t="shared" si="13"/>
        <v>45889</v>
      </c>
    </row>
    <row r="880" spans="9:11" x14ac:dyDescent="0.2">
      <c r="I880" s="34">
        <v>0.60972222222222205</v>
      </c>
      <c r="J880" s="36">
        <v>45890</v>
      </c>
      <c r="K880" s="126">
        <f t="shared" si="13"/>
        <v>45890</v>
      </c>
    </row>
    <row r="881" spans="9:11" x14ac:dyDescent="0.2">
      <c r="I881" s="34">
        <v>0.61041666666666705</v>
      </c>
      <c r="J881" s="36">
        <v>45891</v>
      </c>
      <c r="K881" s="126">
        <f t="shared" si="13"/>
        <v>45891</v>
      </c>
    </row>
    <row r="882" spans="9:11" x14ac:dyDescent="0.2">
      <c r="I882" s="34">
        <v>0.61111111111111105</v>
      </c>
      <c r="J882" s="36">
        <v>45892</v>
      </c>
      <c r="K882" s="126">
        <f t="shared" si="13"/>
        <v>45892</v>
      </c>
    </row>
    <row r="883" spans="9:11" x14ac:dyDescent="0.2">
      <c r="I883" s="34">
        <v>0.61180555555555605</v>
      </c>
      <c r="J883" s="36">
        <v>45893</v>
      </c>
      <c r="K883" s="126">
        <f t="shared" si="13"/>
        <v>45893</v>
      </c>
    </row>
    <row r="884" spans="9:11" x14ac:dyDescent="0.2">
      <c r="I884" s="34">
        <v>0.61250000000000004</v>
      </c>
      <c r="J884" s="36">
        <v>45894</v>
      </c>
      <c r="K884" s="126">
        <f t="shared" si="13"/>
        <v>45894</v>
      </c>
    </row>
    <row r="885" spans="9:11" x14ac:dyDescent="0.2">
      <c r="I885" s="34">
        <v>0.61319444444444404</v>
      </c>
      <c r="J885" s="36">
        <v>45895</v>
      </c>
      <c r="K885" s="126">
        <f t="shared" si="13"/>
        <v>45895</v>
      </c>
    </row>
    <row r="886" spans="9:11" x14ac:dyDescent="0.2">
      <c r="I886" s="34">
        <v>0.61388888888888904</v>
      </c>
      <c r="J886" s="36">
        <v>45896</v>
      </c>
      <c r="K886" s="126">
        <f t="shared" si="13"/>
        <v>45896</v>
      </c>
    </row>
    <row r="887" spans="9:11" x14ac:dyDescent="0.2">
      <c r="I887" s="34">
        <v>0.61458333333333304</v>
      </c>
      <c r="J887" s="36">
        <v>45897</v>
      </c>
      <c r="K887" s="126">
        <f t="shared" si="13"/>
        <v>45897</v>
      </c>
    </row>
    <row r="888" spans="9:11" x14ac:dyDescent="0.2">
      <c r="I888" s="34">
        <v>0.61527777777777803</v>
      </c>
      <c r="J888" s="36">
        <v>45898</v>
      </c>
      <c r="K888" s="126">
        <f t="shared" si="13"/>
        <v>45898</v>
      </c>
    </row>
    <row r="889" spans="9:11" x14ac:dyDescent="0.2">
      <c r="I889" s="34">
        <v>0.61597222222222203</v>
      </c>
      <c r="J889" s="36">
        <v>45899</v>
      </c>
      <c r="K889" s="126">
        <f t="shared" si="13"/>
        <v>45899</v>
      </c>
    </row>
    <row r="890" spans="9:11" x14ac:dyDescent="0.2">
      <c r="I890" s="34">
        <v>0.61666666666666703</v>
      </c>
      <c r="J890" s="36">
        <v>45900</v>
      </c>
      <c r="K890" s="126">
        <f t="shared" si="13"/>
        <v>45900</v>
      </c>
    </row>
    <row r="891" spans="9:11" x14ac:dyDescent="0.2">
      <c r="I891" s="34">
        <v>0.61736111111111103</v>
      </c>
      <c r="J891" s="36">
        <v>45901</v>
      </c>
      <c r="K891" s="126">
        <f t="shared" si="13"/>
        <v>45901</v>
      </c>
    </row>
    <row r="892" spans="9:11" x14ac:dyDescent="0.2">
      <c r="I892" s="34">
        <v>0.61805555555555602</v>
      </c>
      <c r="J892" s="36">
        <v>45902</v>
      </c>
      <c r="K892" s="126">
        <f t="shared" si="13"/>
        <v>45902</v>
      </c>
    </row>
    <row r="893" spans="9:11" x14ac:dyDescent="0.2">
      <c r="I893" s="34">
        <v>0.61875000000000002</v>
      </c>
      <c r="J893" s="36">
        <v>45903</v>
      </c>
      <c r="K893" s="126">
        <f t="shared" si="13"/>
        <v>45903</v>
      </c>
    </row>
    <row r="894" spans="9:11" x14ac:dyDescent="0.2">
      <c r="I894" s="34">
        <v>0.61944444444444402</v>
      </c>
      <c r="J894" s="36">
        <v>45904</v>
      </c>
      <c r="K894" s="126">
        <f t="shared" si="13"/>
        <v>45904</v>
      </c>
    </row>
    <row r="895" spans="9:11" x14ac:dyDescent="0.2">
      <c r="I895" s="34">
        <v>0.62013888888888902</v>
      </c>
      <c r="J895" s="36">
        <v>45905</v>
      </c>
      <c r="K895" s="126">
        <f t="shared" si="13"/>
        <v>45905</v>
      </c>
    </row>
    <row r="896" spans="9:11" x14ac:dyDescent="0.2">
      <c r="I896" s="34">
        <v>0.62083333333333302</v>
      </c>
      <c r="J896" s="36">
        <v>45906</v>
      </c>
      <c r="K896" s="126">
        <f t="shared" si="13"/>
        <v>45906</v>
      </c>
    </row>
    <row r="897" spans="9:11" x14ac:dyDescent="0.2">
      <c r="I897" s="34">
        <v>0.62152777777777801</v>
      </c>
      <c r="J897" s="36">
        <v>45907</v>
      </c>
      <c r="K897" s="126">
        <f t="shared" si="13"/>
        <v>45907</v>
      </c>
    </row>
    <row r="898" spans="9:11" x14ac:dyDescent="0.2">
      <c r="I898" s="34">
        <v>0.62222222222222201</v>
      </c>
      <c r="J898" s="36">
        <v>45908</v>
      </c>
      <c r="K898" s="126">
        <f t="shared" si="13"/>
        <v>45908</v>
      </c>
    </row>
    <row r="899" spans="9:11" x14ac:dyDescent="0.2">
      <c r="I899" s="34">
        <v>0.62291666666666701</v>
      </c>
      <c r="J899" s="36">
        <v>45909</v>
      </c>
      <c r="K899" s="126">
        <f t="shared" si="13"/>
        <v>45909</v>
      </c>
    </row>
    <row r="900" spans="9:11" x14ac:dyDescent="0.2">
      <c r="I900" s="34">
        <v>0.62361111111111101</v>
      </c>
      <c r="J900" s="36">
        <v>45910</v>
      </c>
      <c r="K900" s="126">
        <f t="shared" ref="K900:K963" si="14">+J900</f>
        <v>45910</v>
      </c>
    </row>
    <row r="901" spans="9:11" x14ac:dyDescent="0.2">
      <c r="I901" s="34">
        <v>0.624305555555556</v>
      </c>
      <c r="J901" s="36">
        <v>45911</v>
      </c>
      <c r="K901" s="126">
        <f t="shared" si="14"/>
        <v>45911</v>
      </c>
    </row>
    <row r="902" spans="9:11" x14ac:dyDescent="0.2">
      <c r="I902" s="34">
        <v>0.625</v>
      </c>
      <c r="J902" s="36">
        <v>45912</v>
      </c>
      <c r="K902" s="126">
        <f t="shared" si="14"/>
        <v>45912</v>
      </c>
    </row>
    <row r="903" spans="9:11" x14ac:dyDescent="0.2">
      <c r="I903" s="34">
        <v>0.625694444444444</v>
      </c>
      <c r="J903" s="36">
        <v>45913</v>
      </c>
      <c r="K903" s="126">
        <f t="shared" si="14"/>
        <v>45913</v>
      </c>
    </row>
    <row r="904" spans="9:11" x14ac:dyDescent="0.2">
      <c r="I904" s="34">
        <v>0.62638888888888899</v>
      </c>
      <c r="J904" s="36">
        <v>45914</v>
      </c>
      <c r="K904" s="126">
        <f t="shared" si="14"/>
        <v>45914</v>
      </c>
    </row>
    <row r="905" spans="9:11" x14ac:dyDescent="0.2">
      <c r="I905" s="34">
        <v>0.62708333333333299</v>
      </c>
      <c r="J905" s="36">
        <v>45915</v>
      </c>
      <c r="K905" s="126">
        <f t="shared" si="14"/>
        <v>45915</v>
      </c>
    </row>
    <row r="906" spans="9:11" x14ac:dyDescent="0.2">
      <c r="I906" s="34">
        <v>0.62777777777777799</v>
      </c>
      <c r="J906" s="36">
        <v>45916</v>
      </c>
      <c r="K906" s="126">
        <f t="shared" si="14"/>
        <v>45916</v>
      </c>
    </row>
    <row r="907" spans="9:11" x14ac:dyDescent="0.2">
      <c r="I907" s="34">
        <v>0.62847222222222199</v>
      </c>
      <c r="J907" s="36">
        <v>45917</v>
      </c>
      <c r="K907" s="126">
        <f t="shared" si="14"/>
        <v>45917</v>
      </c>
    </row>
    <row r="908" spans="9:11" x14ac:dyDescent="0.2">
      <c r="I908" s="34">
        <v>0.62916666666666698</v>
      </c>
      <c r="J908" s="36">
        <v>45918</v>
      </c>
      <c r="K908" s="126">
        <f t="shared" si="14"/>
        <v>45918</v>
      </c>
    </row>
    <row r="909" spans="9:11" x14ac:dyDescent="0.2">
      <c r="I909" s="34">
        <v>0.62986111111111098</v>
      </c>
      <c r="J909" s="36">
        <v>45919</v>
      </c>
      <c r="K909" s="126">
        <f t="shared" si="14"/>
        <v>45919</v>
      </c>
    </row>
    <row r="910" spans="9:11" x14ac:dyDescent="0.2">
      <c r="I910" s="34">
        <v>0.63055555555555598</v>
      </c>
      <c r="J910" s="36">
        <v>45920</v>
      </c>
      <c r="K910" s="126">
        <f t="shared" si="14"/>
        <v>45920</v>
      </c>
    </row>
    <row r="911" spans="9:11" x14ac:dyDescent="0.2">
      <c r="I911" s="34">
        <v>0.63124999999999998</v>
      </c>
      <c r="J911" s="36">
        <v>45921</v>
      </c>
      <c r="K911" s="126">
        <f t="shared" si="14"/>
        <v>45921</v>
      </c>
    </row>
    <row r="912" spans="9:11" x14ac:dyDescent="0.2">
      <c r="I912" s="34">
        <v>0.63194444444444398</v>
      </c>
      <c r="J912" s="36">
        <v>45922</v>
      </c>
      <c r="K912" s="126">
        <f t="shared" si="14"/>
        <v>45922</v>
      </c>
    </row>
    <row r="913" spans="9:11" x14ac:dyDescent="0.2">
      <c r="I913" s="34">
        <v>0.63263888888888897</v>
      </c>
      <c r="J913" s="36">
        <v>45923</v>
      </c>
      <c r="K913" s="126">
        <f t="shared" si="14"/>
        <v>45923</v>
      </c>
    </row>
    <row r="914" spans="9:11" x14ac:dyDescent="0.2">
      <c r="I914" s="34">
        <v>0.63333333333333297</v>
      </c>
      <c r="J914" s="36">
        <v>45924</v>
      </c>
      <c r="K914" s="126">
        <f t="shared" si="14"/>
        <v>45924</v>
      </c>
    </row>
    <row r="915" spans="9:11" x14ac:dyDescent="0.2">
      <c r="I915" s="34">
        <v>0.63402777777777797</v>
      </c>
      <c r="J915" s="36">
        <v>45925</v>
      </c>
      <c r="K915" s="126">
        <f t="shared" si="14"/>
        <v>45925</v>
      </c>
    </row>
    <row r="916" spans="9:11" x14ac:dyDescent="0.2">
      <c r="I916" s="34">
        <v>0.63472222222222197</v>
      </c>
      <c r="J916" s="36">
        <v>45926</v>
      </c>
      <c r="K916" s="126">
        <f t="shared" si="14"/>
        <v>45926</v>
      </c>
    </row>
    <row r="917" spans="9:11" x14ac:dyDescent="0.2">
      <c r="I917" s="34">
        <v>0.63541666666666696</v>
      </c>
      <c r="J917" s="36">
        <v>45927</v>
      </c>
      <c r="K917" s="126">
        <f t="shared" si="14"/>
        <v>45927</v>
      </c>
    </row>
    <row r="918" spans="9:11" x14ac:dyDescent="0.2">
      <c r="I918" s="34">
        <v>0.63611111111111096</v>
      </c>
      <c r="J918" s="36">
        <v>45928</v>
      </c>
      <c r="K918" s="126">
        <f t="shared" si="14"/>
        <v>45928</v>
      </c>
    </row>
    <row r="919" spans="9:11" x14ac:dyDescent="0.2">
      <c r="I919" s="34">
        <v>0.63680555555555596</v>
      </c>
      <c r="J919" s="36">
        <v>45929</v>
      </c>
      <c r="K919" s="126">
        <f t="shared" si="14"/>
        <v>45929</v>
      </c>
    </row>
    <row r="920" spans="9:11" x14ac:dyDescent="0.2">
      <c r="I920" s="34">
        <v>0.63749999999999996</v>
      </c>
      <c r="J920" s="36">
        <v>45930</v>
      </c>
      <c r="K920" s="126">
        <f t="shared" si="14"/>
        <v>45930</v>
      </c>
    </row>
    <row r="921" spans="9:11" x14ac:dyDescent="0.2">
      <c r="I921" s="34">
        <v>0.63819444444444495</v>
      </c>
      <c r="J921" s="36">
        <v>45931</v>
      </c>
      <c r="K921" s="126">
        <f t="shared" si="14"/>
        <v>45931</v>
      </c>
    </row>
    <row r="922" spans="9:11" x14ac:dyDescent="0.2">
      <c r="I922" s="34">
        <v>0.63888888888888895</v>
      </c>
      <c r="J922" s="36">
        <v>45932</v>
      </c>
      <c r="K922" s="126">
        <f t="shared" si="14"/>
        <v>45932</v>
      </c>
    </row>
    <row r="923" spans="9:11" x14ac:dyDescent="0.2">
      <c r="I923" s="34">
        <v>0.63958333333333295</v>
      </c>
      <c r="J923" s="36">
        <v>45933</v>
      </c>
      <c r="K923" s="126">
        <f t="shared" si="14"/>
        <v>45933</v>
      </c>
    </row>
    <row r="924" spans="9:11" x14ac:dyDescent="0.2">
      <c r="I924" s="34">
        <v>0.64027777777777795</v>
      </c>
      <c r="J924" s="36">
        <v>45934</v>
      </c>
      <c r="K924" s="126">
        <f t="shared" si="14"/>
        <v>45934</v>
      </c>
    </row>
    <row r="925" spans="9:11" x14ac:dyDescent="0.2">
      <c r="I925" s="34">
        <v>0.64097222222222205</v>
      </c>
      <c r="J925" s="36">
        <v>45935</v>
      </c>
      <c r="K925" s="126">
        <f t="shared" si="14"/>
        <v>45935</v>
      </c>
    </row>
    <row r="926" spans="9:11" x14ac:dyDescent="0.2">
      <c r="I926" s="34">
        <v>0.64166666666666705</v>
      </c>
      <c r="J926" s="36">
        <v>45936</v>
      </c>
      <c r="K926" s="126">
        <f t="shared" si="14"/>
        <v>45936</v>
      </c>
    </row>
    <row r="927" spans="9:11" x14ac:dyDescent="0.2">
      <c r="I927" s="34">
        <v>0.64236111111111105</v>
      </c>
      <c r="J927" s="36">
        <v>45937</v>
      </c>
      <c r="K927" s="126">
        <f t="shared" si="14"/>
        <v>45937</v>
      </c>
    </row>
    <row r="928" spans="9:11" x14ac:dyDescent="0.2">
      <c r="I928" s="34">
        <v>0.64305555555555605</v>
      </c>
      <c r="J928" s="36">
        <v>45938</v>
      </c>
      <c r="K928" s="126">
        <f t="shared" si="14"/>
        <v>45938</v>
      </c>
    </row>
    <row r="929" spans="9:11" x14ac:dyDescent="0.2">
      <c r="I929" s="34">
        <v>0.64375000000000004</v>
      </c>
      <c r="J929" s="36">
        <v>45939</v>
      </c>
      <c r="K929" s="126">
        <f t="shared" si="14"/>
        <v>45939</v>
      </c>
    </row>
    <row r="930" spans="9:11" x14ac:dyDescent="0.2">
      <c r="I930" s="34">
        <v>0.64444444444444404</v>
      </c>
      <c r="J930" s="36">
        <v>45940</v>
      </c>
      <c r="K930" s="126">
        <f t="shared" si="14"/>
        <v>45940</v>
      </c>
    </row>
    <row r="931" spans="9:11" x14ac:dyDescent="0.2">
      <c r="I931" s="34">
        <v>0.64513888888888904</v>
      </c>
      <c r="J931" s="36">
        <v>45941</v>
      </c>
      <c r="K931" s="126">
        <f t="shared" si="14"/>
        <v>45941</v>
      </c>
    </row>
    <row r="932" spans="9:11" x14ac:dyDescent="0.2">
      <c r="I932" s="34">
        <v>0.64583333333333304</v>
      </c>
      <c r="J932" s="36">
        <v>45942</v>
      </c>
      <c r="K932" s="126">
        <f t="shared" si="14"/>
        <v>45942</v>
      </c>
    </row>
    <row r="933" spans="9:11" x14ac:dyDescent="0.2">
      <c r="I933" s="34">
        <v>0.64652777777777803</v>
      </c>
      <c r="J933" s="36">
        <v>45943</v>
      </c>
      <c r="K933" s="126">
        <f t="shared" si="14"/>
        <v>45943</v>
      </c>
    </row>
    <row r="934" spans="9:11" x14ac:dyDescent="0.2">
      <c r="I934" s="34">
        <v>0.64722222222222203</v>
      </c>
      <c r="J934" s="36">
        <v>45944</v>
      </c>
      <c r="K934" s="126">
        <f t="shared" si="14"/>
        <v>45944</v>
      </c>
    </row>
    <row r="935" spans="9:11" x14ac:dyDescent="0.2">
      <c r="I935" s="34">
        <v>0.64791666666666703</v>
      </c>
      <c r="J935" s="36">
        <v>45945</v>
      </c>
      <c r="K935" s="126">
        <f t="shared" si="14"/>
        <v>45945</v>
      </c>
    </row>
    <row r="936" spans="9:11" x14ac:dyDescent="0.2">
      <c r="I936" s="34">
        <v>0.64861111111111103</v>
      </c>
      <c r="J936" s="36">
        <v>45946</v>
      </c>
      <c r="K936" s="126">
        <f t="shared" si="14"/>
        <v>45946</v>
      </c>
    </row>
    <row r="937" spans="9:11" x14ac:dyDescent="0.2">
      <c r="I937" s="34">
        <v>0.64930555555555602</v>
      </c>
      <c r="J937" s="36">
        <v>45947</v>
      </c>
      <c r="K937" s="126">
        <f t="shared" si="14"/>
        <v>45947</v>
      </c>
    </row>
    <row r="938" spans="9:11" x14ac:dyDescent="0.2">
      <c r="I938" s="34">
        <v>0.65</v>
      </c>
      <c r="J938" s="36">
        <v>45948</v>
      </c>
      <c r="K938" s="126">
        <f t="shared" si="14"/>
        <v>45948</v>
      </c>
    </row>
    <row r="939" spans="9:11" x14ac:dyDescent="0.2">
      <c r="I939" s="34">
        <v>0.65069444444444402</v>
      </c>
      <c r="J939" s="36">
        <v>45949</v>
      </c>
      <c r="K939" s="126">
        <f t="shared" si="14"/>
        <v>45949</v>
      </c>
    </row>
    <row r="940" spans="9:11" x14ac:dyDescent="0.2">
      <c r="I940" s="34">
        <v>0.65138888888888902</v>
      </c>
      <c r="J940" s="36">
        <v>45950</v>
      </c>
      <c r="K940" s="126">
        <f t="shared" si="14"/>
        <v>45950</v>
      </c>
    </row>
    <row r="941" spans="9:11" x14ac:dyDescent="0.2">
      <c r="I941" s="34">
        <v>0.65208333333333302</v>
      </c>
      <c r="J941" s="36">
        <v>45951</v>
      </c>
      <c r="K941" s="126">
        <f t="shared" si="14"/>
        <v>45951</v>
      </c>
    </row>
    <row r="942" spans="9:11" x14ac:dyDescent="0.2">
      <c r="I942" s="34">
        <v>0.65277777777777801</v>
      </c>
      <c r="J942" s="36">
        <v>45952</v>
      </c>
      <c r="K942" s="126">
        <f t="shared" si="14"/>
        <v>45952</v>
      </c>
    </row>
    <row r="943" spans="9:11" x14ac:dyDescent="0.2">
      <c r="I943" s="34">
        <v>0.65347222222222201</v>
      </c>
      <c r="J943" s="36">
        <v>45953</v>
      </c>
      <c r="K943" s="126">
        <f t="shared" si="14"/>
        <v>45953</v>
      </c>
    </row>
    <row r="944" spans="9:11" x14ac:dyDescent="0.2">
      <c r="I944" s="34">
        <v>0.65416666666666701</v>
      </c>
      <c r="J944" s="36">
        <v>45954</v>
      </c>
      <c r="K944" s="126">
        <f t="shared" si="14"/>
        <v>45954</v>
      </c>
    </row>
    <row r="945" spans="9:11" x14ac:dyDescent="0.2">
      <c r="I945" s="34">
        <v>0.65486111111111101</v>
      </c>
      <c r="J945" s="36">
        <v>45955</v>
      </c>
      <c r="K945" s="126">
        <f t="shared" si="14"/>
        <v>45955</v>
      </c>
    </row>
    <row r="946" spans="9:11" x14ac:dyDescent="0.2">
      <c r="I946" s="34">
        <v>0.655555555555556</v>
      </c>
      <c r="J946" s="36">
        <v>45956</v>
      </c>
      <c r="K946" s="126">
        <f t="shared" si="14"/>
        <v>45956</v>
      </c>
    </row>
    <row r="947" spans="9:11" x14ac:dyDescent="0.2">
      <c r="I947" s="34">
        <v>0.65625</v>
      </c>
      <c r="J947" s="36">
        <v>45957</v>
      </c>
      <c r="K947" s="126">
        <f t="shared" si="14"/>
        <v>45957</v>
      </c>
    </row>
    <row r="948" spans="9:11" x14ac:dyDescent="0.2">
      <c r="I948" s="34">
        <v>0.656944444444444</v>
      </c>
      <c r="J948" s="36">
        <v>45958</v>
      </c>
      <c r="K948" s="126">
        <f t="shared" si="14"/>
        <v>45958</v>
      </c>
    </row>
    <row r="949" spans="9:11" x14ac:dyDescent="0.2">
      <c r="I949" s="34">
        <v>0.65763888888888899</v>
      </c>
      <c r="J949" s="36">
        <v>45959</v>
      </c>
      <c r="K949" s="126">
        <f t="shared" si="14"/>
        <v>45959</v>
      </c>
    </row>
    <row r="950" spans="9:11" x14ac:dyDescent="0.2">
      <c r="I950" s="34">
        <v>0.65833333333333299</v>
      </c>
      <c r="J950" s="36">
        <v>45960</v>
      </c>
      <c r="K950" s="126">
        <f t="shared" si="14"/>
        <v>45960</v>
      </c>
    </row>
    <row r="951" spans="9:11" x14ac:dyDescent="0.2">
      <c r="I951" s="34">
        <v>0.65902777777777799</v>
      </c>
      <c r="J951" s="36">
        <v>45961</v>
      </c>
      <c r="K951" s="126">
        <f t="shared" si="14"/>
        <v>45961</v>
      </c>
    </row>
    <row r="952" spans="9:11" x14ac:dyDescent="0.2">
      <c r="I952" s="34">
        <v>0.65972222222222199</v>
      </c>
      <c r="J952" s="36">
        <v>45962</v>
      </c>
      <c r="K952" s="126">
        <f t="shared" si="14"/>
        <v>45962</v>
      </c>
    </row>
    <row r="953" spans="9:11" x14ac:dyDescent="0.2">
      <c r="I953" s="34">
        <v>0.66041666666666698</v>
      </c>
      <c r="J953" s="36">
        <v>45963</v>
      </c>
      <c r="K953" s="126">
        <f t="shared" si="14"/>
        <v>45963</v>
      </c>
    </row>
    <row r="954" spans="9:11" x14ac:dyDescent="0.2">
      <c r="I954" s="34">
        <v>0.66111111111111098</v>
      </c>
      <c r="J954" s="36">
        <v>45964</v>
      </c>
      <c r="K954" s="126">
        <f t="shared" si="14"/>
        <v>45964</v>
      </c>
    </row>
    <row r="955" spans="9:11" x14ac:dyDescent="0.2">
      <c r="I955" s="34">
        <v>0.66180555555555598</v>
      </c>
      <c r="J955" s="36">
        <v>45965</v>
      </c>
      <c r="K955" s="126">
        <f t="shared" si="14"/>
        <v>45965</v>
      </c>
    </row>
    <row r="956" spans="9:11" x14ac:dyDescent="0.2">
      <c r="I956" s="34">
        <v>0.66249999999999998</v>
      </c>
      <c r="J956" s="36">
        <v>45966</v>
      </c>
      <c r="K956" s="126">
        <f t="shared" si="14"/>
        <v>45966</v>
      </c>
    </row>
    <row r="957" spans="9:11" x14ac:dyDescent="0.2">
      <c r="I957" s="34">
        <v>0.66319444444444398</v>
      </c>
      <c r="J957" s="36">
        <v>45967</v>
      </c>
      <c r="K957" s="126">
        <f t="shared" si="14"/>
        <v>45967</v>
      </c>
    </row>
    <row r="958" spans="9:11" x14ac:dyDescent="0.2">
      <c r="I958" s="34">
        <v>0.66388888888888897</v>
      </c>
      <c r="J958" s="36">
        <v>45968</v>
      </c>
      <c r="K958" s="126">
        <f t="shared" si="14"/>
        <v>45968</v>
      </c>
    </row>
    <row r="959" spans="9:11" x14ac:dyDescent="0.2">
      <c r="I959" s="34">
        <v>0.66458333333333297</v>
      </c>
      <c r="J959" s="36">
        <v>45969</v>
      </c>
      <c r="K959" s="126">
        <f t="shared" si="14"/>
        <v>45969</v>
      </c>
    </row>
    <row r="960" spans="9:11" x14ac:dyDescent="0.2">
      <c r="I960" s="34">
        <v>0.66527777777777797</v>
      </c>
      <c r="J960" s="36">
        <v>45970</v>
      </c>
      <c r="K960" s="126">
        <f t="shared" si="14"/>
        <v>45970</v>
      </c>
    </row>
    <row r="961" spans="9:11" x14ac:dyDescent="0.2">
      <c r="I961" s="34">
        <v>0.66597222222222197</v>
      </c>
      <c r="J961" s="36">
        <v>45971</v>
      </c>
      <c r="K961" s="126">
        <f t="shared" si="14"/>
        <v>45971</v>
      </c>
    </row>
    <row r="962" spans="9:11" x14ac:dyDescent="0.2">
      <c r="I962" s="34">
        <v>0.66666666666666696</v>
      </c>
      <c r="J962" s="36">
        <v>45972</v>
      </c>
      <c r="K962" s="126">
        <f t="shared" si="14"/>
        <v>45972</v>
      </c>
    </row>
    <row r="963" spans="9:11" x14ac:dyDescent="0.2">
      <c r="I963" s="34">
        <v>0.66736111111111096</v>
      </c>
      <c r="J963" s="36">
        <v>45973</v>
      </c>
      <c r="K963" s="126">
        <f t="shared" si="14"/>
        <v>45973</v>
      </c>
    </row>
    <row r="964" spans="9:11" x14ac:dyDescent="0.2">
      <c r="I964" s="34">
        <v>0.66805555555555596</v>
      </c>
      <c r="J964" s="36">
        <v>45974</v>
      </c>
      <c r="K964" s="126">
        <f t="shared" ref="K964:K1027" si="15">+J964</f>
        <v>45974</v>
      </c>
    </row>
    <row r="965" spans="9:11" x14ac:dyDescent="0.2">
      <c r="I965" s="34">
        <v>0.66874999999999996</v>
      </c>
      <c r="J965" s="36">
        <v>45975</v>
      </c>
      <c r="K965" s="126">
        <f t="shared" si="15"/>
        <v>45975</v>
      </c>
    </row>
    <row r="966" spans="9:11" x14ac:dyDescent="0.2">
      <c r="I966" s="34">
        <v>0.66944444444444495</v>
      </c>
      <c r="J966" s="36">
        <v>45976</v>
      </c>
      <c r="K966" s="126">
        <f t="shared" si="15"/>
        <v>45976</v>
      </c>
    </row>
    <row r="967" spans="9:11" x14ac:dyDescent="0.2">
      <c r="I967" s="34">
        <v>0.67013888888888895</v>
      </c>
      <c r="J967" s="36">
        <v>45977</v>
      </c>
      <c r="K967" s="126">
        <f t="shared" si="15"/>
        <v>45977</v>
      </c>
    </row>
    <row r="968" spans="9:11" x14ac:dyDescent="0.2">
      <c r="I968" s="34">
        <v>0.67083333333333295</v>
      </c>
      <c r="J968" s="36">
        <v>45978</v>
      </c>
      <c r="K968" s="126">
        <f t="shared" si="15"/>
        <v>45978</v>
      </c>
    </row>
    <row r="969" spans="9:11" x14ac:dyDescent="0.2">
      <c r="I969" s="34">
        <v>0.67152777777777795</v>
      </c>
      <c r="J969" s="36">
        <v>45979</v>
      </c>
      <c r="K969" s="126">
        <f t="shared" si="15"/>
        <v>45979</v>
      </c>
    </row>
    <row r="970" spans="9:11" x14ac:dyDescent="0.2">
      <c r="I970" s="34">
        <v>0.67222222222222205</v>
      </c>
      <c r="J970" s="36">
        <v>45980</v>
      </c>
      <c r="K970" s="126">
        <f t="shared" si="15"/>
        <v>45980</v>
      </c>
    </row>
    <row r="971" spans="9:11" x14ac:dyDescent="0.2">
      <c r="I971" s="34">
        <v>0.67291666666666705</v>
      </c>
      <c r="J971" s="36">
        <v>45981</v>
      </c>
      <c r="K971" s="126">
        <f t="shared" si="15"/>
        <v>45981</v>
      </c>
    </row>
    <row r="972" spans="9:11" x14ac:dyDescent="0.2">
      <c r="I972" s="34">
        <v>0.67361111111111105</v>
      </c>
      <c r="J972" s="36">
        <v>45982</v>
      </c>
      <c r="K972" s="126">
        <f t="shared" si="15"/>
        <v>45982</v>
      </c>
    </row>
    <row r="973" spans="9:11" x14ac:dyDescent="0.2">
      <c r="I973" s="34">
        <v>0.67430555555555605</v>
      </c>
      <c r="J973" s="36">
        <v>45983</v>
      </c>
      <c r="K973" s="126">
        <f t="shared" si="15"/>
        <v>45983</v>
      </c>
    </row>
    <row r="974" spans="9:11" x14ac:dyDescent="0.2">
      <c r="I974" s="34">
        <v>0.67500000000000004</v>
      </c>
      <c r="J974" s="36">
        <v>45984</v>
      </c>
      <c r="K974" s="126">
        <f t="shared" si="15"/>
        <v>45984</v>
      </c>
    </row>
    <row r="975" spans="9:11" x14ac:dyDescent="0.2">
      <c r="I975" s="34">
        <v>0.67569444444444404</v>
      </c>
      <c r="J975" s="36">
        <v>45985</v>
      </c>
      <c r="K975" s="126">
        <f t="shared" si="15"/>
        <v>45985</v>
      </c>
    </row>
    <row r="976" spans="9:11" x14ac:dyDescent="0.2">
      <c r="I976" s="34">
        <v>0.67638888888888904</v>
      </c>
      <c r="J976" s="36">
        <v>45986</v>
      </c>
      <c r="K976" s="126">
        <f t="shared" si="15"/>
        <v>45986</v>
      </c>
    </row>
    <row r="977" spans="9:11" x14ac:dyDescent="0.2">
      <c r="I977" s="34">
        <v>0.67708333333333304</v>
      </c>
      <c r="J977" s="36">
        <v>45987</v>
      </c>
      <c r="K977" s="126">
        <f t="shared" si="15"/>
        <v>45987</v>
      </c>
    </row>
    <row r="978" spans="9:11" x14ac:dyDescent="0.2">
      <c r="I978" s="34">
        <v>0.67777777777777803</v>
      </c>
      <c r="J978" s="36">
        <v>45988</v>
      </c>
      <c r="K978" s="126">
        <f t="shared" si="15"/>
        <v>45988</v>
      </c>
    </row>
    <row r="979" spans="9:11" x14ac:dyDescent="0.2">
      <c r="I979" s="34">
        <v>0.67847222222222203</v>
      </c>
      <c r="J979" s="36">
        <v>45989</v>
      </c>
      <c r="K979" s="126">
        <f t="shared" si="15"/>
        <v>45989</v>
      </c>
    </row>
    <row r="980" spans="9:11" x14ac:dyDescent="0.2">
      <c r="I980" s="34">
        <v>0.67916666666666703</v>
      </c>
      <c r="J980" s="36">
        <v>45990</v>
      </c>
      <c r="K980" s="126">
        <f t="shared" si="15"/>
        <v>45990</v>
      </c>
    </row>
    <row r="981" spans="9:11" x14ac:dyDescent="0.2">
      <c r="I981" s="34">
        <v>0.67986111111111103</v>
      </c>
      <c r="J981" s="36">
        <v>45991</v>
      </c>
      <c r="K981" s="126">
        <f t="shared" si="15"/>
        <v>45991</v>
      </c>
    </row>
    <row r="982" spans="9:11" x14ac:dyDescent="0.2">
      <c r="I982" s="34">
        <v>0.68055555555555602</v>
      </c>
      <c r="J982" s="36">
        <v>45992</v>
      </c>
      <c r="K982" s="126">
        <f t="shared" si="15"/>
        <v>45992</v>
      </c>
    </row>
    <row r="983" spans="9:11" x14ac:dyDescent="0.2">
      <c r="I983" s="34">
        <v>0.68125000000000002</v>
      </c>
      <c r="J983" s="36">
        <v>45993</v>
      </c>
      <c r="K983" s="126">
        <f t="shared" si="15"/>
        <v>45993</v>
      </c>
    </row>
    <row r="984" spans="9:11" x14ac:dyDescent="0.2">
      <c r="I984" s="34">
        <v>0.68194444444444402</v>
      </c>
      <c r="J984" s="36">
        <v>45994</v>
      </c>
      <c r="K984" s="126">
        <f t="shared" si="15"/>
        <v>45994</v>
      </c>
    </row>
    <row r="985" spans="9:11" x14ac:dyDescent="0.2">
      <c r="I985" s="34">
        <v>0.68263888888888902</v>
      </c>
      <c r="J985" s="36">
        <v>45995</v>
      </c>
      <c r="K985" s="126">
        <f t="shared" si="15"/>
        <v>45995</v>
      </c>
    </row>
    <row r="986" spans="9:11" x14ac:dyDescent="0.2">
      <c r="I986" s="34">
        <v>0.68333333333333302</v>
      </c>
      <c r="J986" s="36">
        <v>45996</v>
      </c>
      <c r="K986" s="126">
        <f t="shared" si="15"/>
        <v>45996</v>
      </c>
    </row>
    <row r="987" spans="9:11" x14ac:dyDescent="0.2">
      <c r="I987" s="34">
        <v>0.68402777777777801</v>
      </c>
      <c r="J987" s="36">
        <v>45997</v>
      </c>
      <c r="K987" s="126">
        <f t="shared" si="15"/>
        <v>45997</v>
      </c>
    </row>
    <row r="988" spans="9:11" x14ac:dyDescent="0.2">
      <c r="I988" s="34">
        <v>0.68472222222222201</v>
      </c>
      <c r="J988" s="36">
        <v>45998</v>
      </c>
      <c r="K988" s="126">
        <f t="shared" si="15"/>
        <v>45998</v>
      </c>
    </row>
    <row r="989" spans="9:11" x14ac:dyDescent="0.2">
      <c r="I989" s="34">
        <v>0.68541666666666701</v>
      </c>
      <c r="J989" s="36">
        <v>45999</v>
      </c>
      <c r="K989" s="126">
        <f t="shared" si="15"/>
        <v>45999</v>
      </c>
    </row>
    <row r="990" spans="9:11" x14ac:dyDescent="0.2">
      <c r="I990" s="34">
        <v>0.68611111111111101</v>
      </c>
      <c r="J990" s="36">
        <v>46000</v>
      </c>
      <c r="K990" s="126">
        <f t="shared" si="15"/>
        <v>46000</v>
      </c>
    </row>
    <row r="991" spans="9:11" x14ac:dyDescent="0.2">
      <c r="I991" s="34">
        <v>0.686805555555556</v>
      </c>
      <c r="J991" s="36">
        <v>46001</v>
      </c>
      <c r="K991" s="126">
        <f t="shared" si="15"/>
        <v>46001</v>
      </c>
    </row>
    <row r="992" spans="9:11" x14ac:dyDescent="0.2">
      <c r="I992" s="34">
        <v>0.6875</v>
      </c>
      <c r="J992" s="36">
        <v>46002</v>
      </c>
      <c r="K992" s="126">
        <f t="shared" si="15"/>
        <v>46002</v>
      </c>
    </row>
    <row r="993" spans="9:11" x14ac:dyDescent="0.2">
      <c r="I993" s="34">
        <v>0.688194444444444</v>
      </c>
      <c r="J993" s="36">
        <v>46003</v>
      </c>
      <c r="K993" s="126">
        <f t="shared" si="15"/>
        <v>46003</v>
      </c>
    </row>
    <row r="994" spans="9:11" x14ac:dyDescent="0.2">
      <c r="I994" s="34">
        <v>0.68888888888888899</v>
      </c>
      <c r="J994" s="36">
        <v>46004</v>
      </c>
      <c r="K994" s="126">
        <f t="shared" si="15"/>
        <v>46004</v>
      </c>
    </row>
    <row r="995" spans="9:11" x14ac:dyDescent="0.2">
      <c r="I995" s="34">
        <v>0.68958333333333299</v>
      </c>
      <c r="J995" s="36">
        <v>46005</v>
      </c>
      <c r="K995" s="126">
        <f t="shared" si="15"/>
        <v>46005</v>
      </c>
    </row>
    <row r="996" spans="9:11" x14ac:dyDescent="0.2">
      <c r="I996" s="34">
        <v>0.69027777777777799</v>
      </c>
      <c r="J996" s="36">
        <v>46006</v>
      </c>
      <c r="K996" s="126">
        <f t="shared" si="15"/>
        <v>46006</v>
      </c>
    </row>
    <row r="997" spans="9:11" x14ac:dyDescent="0.2">
      <c r="I997" s="34">
        <v>0.69097222222222199</v>
      </c>
      <c r="J997" s="36">
        <v>46007</v>
      </c>
      <c r="K997" s="126">
        <f t="shared" si="15"/>
        <v>46007</v>
      </c>
    </row>
    <row r="998" spans="9:11" x14ac:dyDescent="0.2">
      <c r="I998" s="34">
        <v>0.69166666666666698</v>
      </c>
      <c r="J998" s="36">
        <v>46008</v>
      </c>
      <c r="K998" s="126">
        <f t="shared" si="15"/>
        <v>46008</v>
      </c>
    </row>
    <row r="999" spans="9:11" x14ac:dyDescent="0.2">
      <c r="I999" s="34">
        <v>0.69236111111111098</v>
      </c>
      <c r="J999" s="36">
        <v>46009</v>
      </c>
      <c r="K999" s="126">
        <f t="shared" si="15"/>
        <v>46009</v>
      </c>
    </row>
    <row r="1000" spans="9:11" x14ac:dyDescent="0.2">
      <c r="I1000" s="34">
        <v>0.69305555555555598</v>
      </c>
      <c r="J1000" s="36">
        <v>46010</v>
      </c>
      <c r="K1000" s="126">
        <f t="shared" si="15"/>
        <v>46010</v>
      </c>
    </row>
    <row r="1001" spans="9:11" x14ac:dyDescent="0.2">
      <c r="I1001" s="34">
        <v>0.69374999999999998</v>
      </c>
      <c r="J1001" s="36">
        <v>46011</v>
      </c>
      <c r="K1001" s="126">
        <f t="shared" si="15"/>
        <v>46011</v>
      </c>
    </row>
    <row r="1002" spans="9:11" x14ac:dyDescent="0.2">
      <c r="I1002" s="34">
        <v>0.69444444444444398</v>
      </c>
      <c r="J1002" s="36">
        <v>46012</v>
      </c>
      <c r="K1002" s="126">
        <f t="shared" si="15"/>
        <v>46012</v>
      </c>
    </row>
    <row r="1003" spans="9:11" x14ac:dyDescent="0.2">
      <c r="I1003" s="34">
        <v>0.69513888888888897</v>
      </c>
      <c r="J1003" s="36">
        <v>46013</v>
      </c>
      <c r="K1003" s="126">
        <f t="shared" si="15"/>
        <v>46013</v>
      </c>
    </row>
    <row r="1004" spans="9:11" x14ac:dyDescent="0.2">
      <c r="I1004" s="34">
        <v>0.69583333333333297</v>
      </c>
      <c r="J1004" s="36">
        <v>46014</v>
      </c>
      <c r="K1004" s="126">
        <f t="shared" si="15"/>
        <v>46014</v>
      </c>
    </row>
    <row r="1005" spans="9:11" x14ac:dyDescent="0.2">
      <c r="I1005" s="34">
        <v>0.69652777777777797</v>
      </c>
      <c r="J1005" s="36">
        <v>46015</v>
      </c>
      <c r="K1005" s="126">
        <f t="shared" si="15"/>
        <v>46015</v>
      </c>
    </row>
    <row r="1006" spans="9:11" x14ac:dyDescent="0.2">
      <c r="I1006" s="34">
        <v>0.69722222222222197</v>
      </c>
      <c r="J1006" s="36">
        <v>46016</v>
      </c>
      <c r="K1006" s="126">
        <f t="shared" si="15"/>
        <v>46016</v>
      </c>
    </row>
    <row r="1007" spans="9:11" x14ac:dyDescent="0.2">
      <c r="I1007" s="34">
        <v>0.69791666666666696</v>
      </c>
      <c r="J1007" s="36">
        <v>46017</v>
      </c>
      <c r="K1007" s="126">
        <f t="shared" si="15"/>
        <v>46017</v>
      </c>
    </row>
    <row r="1008" spans="9:11" x14ac:dyDescent="0.2">
      <c r="I1008" s="34">
        <v>0.69861111111111096</v>
      </c>
      <c r="J1008" s="36">
        <v>46018</v>
      </c>
      <c r="K1008" s="126">
        <f t="shared" si="15"/>
        <v>46018</v>
      </c>
    </row>
    <row r="1009" spans="9:11" x14ac:dyDescent="0.2">
      <c r="I1009" s="34">
        <v>0.69930555555555596</v>
      </c>
      <c r="J1009" s="36">
        <v>46019</v>
      </c>
      <c r="K1009" s="126">
        <f t="shared" si="15"/>
        <v>46019</v>
      </c>
    </row>
    <row r="1010" spans="9:11" x14ac:dyDescent="0.2">
      <c r="I1010" s="34">
        <v>0.7</v>
      </c>
      <c r="J1010" s="36">
        <v>46020</v>
      </c>
      <c r="K1010" s="126">
        <f t="shared" si="15"/>
        <v>46020</v>
      </c>
    </row>
    <row r="1011" spans="9:11" x14ac:dyDescent="0.2">
      <c r="I1011" s="34">
        <v>0.70069444444444495</v>
      </c>
      <c r="J1011" s="36">
        <v>46021</v>
      </c>
      <c r="K1011" s="126">
        <f t="shared" si="15"/>
        <v>46021</v>
      </c>
    </row>
    <row r="1012" spans="9:11" x14ac:dyDescent="0.2">
      <c r="I1012" s="34">
        <v>0.70138888888888895</v>
      </c>
      <c r="J1012" s="36">
        <v>46022</v>
      </c>
      <c r="K1012" s="126">
        <f t="shared" si="15"/>
        <v>46022</v>
      </c>
    </row>
    <row r="1013" spans="9:11" x14ac:dyDescent="0.2">
      <c r="I1013" s="34">
        <v>0.70208333333333295</v>
      </c>
      <c r="J1013" s="36">
        <v>46023</v>
      </c>
      <c r="K1013" s="126">
        <f t="shared" si="15"/>
        <v>46023</v>
      </c>
    </row>
    <row r="1014" spans="9:11" x14ac:dyDescent="0.2">
      <c r="I1014" s="34">
        <v>0.70277777777777795</v>
      </c>
      <c r="J1014" s="36">
        <v>46024</v>
      </c>
      <c r="K1014" s="126">
        <f t="shared" si="15"/>
        <v>46024</v>
      </c>
    </row>
    <row r="1015" spans="9:11" x14ac:dyDescent="0.2">
      <c r="I1015" s="34">
        <v>0.70347222222222205</v>
      </c>
      <c r="J1015" s="36">
        <v>46025</v>
      </c>
      <c r="K1015" s="126">
        <f t="shared" si="15"/>
        <v>46025</v>
      </c>
    </row>
    <row r="1016" spans="9:11" x14ac:dyDescent="0.2">
      <c r="I1016" s="34">
        <v>0.70416666666666705</v>
      </c>
      <c r="J1016" s="36">
        <v>46026</v>
      </c>
      <c r="K1016" s="126">
        <f t="shared" si="15"/>
        <v>46026</v>
      </c>
    </row>
    <row r="1017" spans="9:11" x14ac:dyDescent="0.2">
      <c r="I1017" s="34">
        <v>0.70486111111111105</v>
      </c>
      <c r="J1017" s="36">
        <v>46027</v>
      </c>
      <c r="K1017" s="126">
        <f t="shared" si="15"/>
        <v>46027</v>
      </c>
    </row>
    <row r="1018" spans="9:11" x14ac:dyDescent="0.2">
      <c r="I1018" s="34">
        <v>0.70555555555555605</v>
      </c>
      <c r="J1018" s="36">
        <v>46028</v>
      </c>
      <c r="K1018" s="126">
        <f t="shared" si="15"/>
        <v>46028</v>
      </c>
    </row>
    <row r="1019" spans="9:11" x14ac:dyDescent="0.2">
      <c r="I1019" s="34">
        <v>0.70625000000000004</v>
      </c>
      <c r="J1019" s="36">
        <v>46029</v>
      </c>
      <c r="K1019" s="126">
        <f t="shared" si="15"/>
        <v>46029</v>
      </c>
    </row>
    <row r="1020" spans="9:11" x14ac:dyDescent="0.2">
      <c r="I1020" s="34">
        <v>0.70694444444444404</v>
      </c>
      <c r="J1020" s="36">
        <v>46030</v>
      </c>
      <c r="K1020" s="126">
        <f t="shared" si="15"/>
        <v>46030</v>
      </c>
    </row>
    <row r="1021" spans="9:11" x14ac:dyDescent="0.2">
      <c r="I1021" s="34">
        <v>0.70763888888888904</v>
      </c>
      <c r="J1021" s="36">
        <v>46031</v>
      </c>
      <c r="K1021" s="126">
        <f t="shared" si="15"/>
        <v>46031</v>
      </c>
    </row>
    <row r="1022" spans="9:11" x14ac:dyDescent="0.2">
      <c r="I1022" s="34">
        <v>0.70833333333333304</v>
      </c>
      <c r="J1022" s="36">
        <v>46032</v>
      </c>
      <c r="K1022" s="126">
        <f t="shared" si="15"/>
        <v>46032</v>
      </c>
    </row>
    <row r="1023" spans="9:11" x14ac:dyDescent="0.2">
      <c r="I1023" s="34">
        <v>0.70902777777777803</v>
      </c>
      <c r="J1023" s="36">
        <v>46033</v>
      </c>
      <c r="K1023" s="126">
        <f t="shared" si="15"/>
        <v>46033</v>
      </c>
    </row>
    <row r="1024" spans="9:11" x14ac:dyDescent="0.2">
      <c r="I1024" s="34">
        <v>0.70972222222222203</v>
      </c>
      <c r="J1024" s="36">
        <v>46034</v>
      </c>
      <c r="K1024" s="126">
        <f t="shared" si="15"/>
        <v>46034</v>
      </c>
    </row>
    <row r="1025" spans="9:11" x14ac:dyDescent="0.2">
      <c r="I1025" s="34">
        <v>0.71041666666666703</v>
      </c>
      <c r="J1025" s="36">
        <v>46035</v>
      </c>
      <c r="K1025" s="126">
        <f t="shared" si="15"/>
        <v>46035</v>
      </c>
    </row>
    <row r="1026" spans="9:11" x14ac:dyDescent="0.2">
      <c r="I1026" s="34">
        <v>0.71111111111111103</v>
      </c>
      <c r="J1026" s="36">
        <v>46036</v>
      </c>
      <c r="K1026" s="126">
        <f t="shared" si="15"/>
        <v>46036</v>
      </c>
    </row>
    <row r="1027" spans="9:11" x14ac:dyDescent="0.2">
      <c r="I1027" s="34">
        <v>0.71180555555555602</v>
      </c>
      <c r="J1027" s="36">
        <v>46037</v>
      </c>
      <c r="K1027" s="126">
        <f t="shared" si="15"/>
        <v>46037</v>
      </c>
    </row>
    <row r="1028" spans="9:11" x14ac:dyDescent="0.2">
      <c r="I1028" s="34">
        <v>0.71250000000000002</v>
      </c>
      <c r="J1028" s="36">
        <v>46038</v>
      </c>
      <c r="K1028" s="126">
        <f t="shared" ref="K1028:K1091" si="16">+J1028</f>
        <v>46038</v>
      </c>
    </row>
    <row r="1029" spans="9:11" x14ac:dyDescent="0.2">
      <c r="I1029" s="34">
        <v>0.71319444444444402</v>
      </c>
      <c r="J1029" s="36">
        <v>46039</v>
      </c>
      <c r="K1029" s="126">
        <f t="shared" si="16"/>
        <v>46039</v>
      </c>
    </row>
    <row r="1030" spans="9:11" x14ac:dyDescent="0.2">
      <c r="I1030" s="34">
        <v>0.71388888888888902</v>
      </c>
      <c r="J1030" s="36">
        <v>46040</v>
      </c>
      <c r="K1030" s="126">
        <f t="shared" si="16"/>
        <v>46040</v>
      </c>
    </row>
    <row r="1031" spans="9:11" x14ac:dyDescent="0.2">
      <c r="I1031" s="34">
        <v>0.71458333333333302</v>
      </c>
      <c r="J1031" s="36">
        <v>46041</v>
      </c>
      <c r="K1031" s="126">
        <f t="shared" si="16"/>
        <v>46041</v>
      </c>
    </row>
    <row r="1032" spans="9:11" x14ac:dyDescent="0.2">
      <c r="I1032" s="34">
        <v>0.71527777777777801</v>
      </c>
      <c r="J1032" s="36">
        <v>46042</v>
      </c>
      <c r="K1032" s="126">
        <f t="shared" si="16"/>
        <v>46042</v>
      </c>
    </row>
    <row r="1033" spans="9:11" x14ac:dyDescent="0.2">
      <c r="I1033" s="34">
        <v>0.71597222222222201</v>
      </c>
      <c r="J1033" s="36">
        <v>46043</v>
      </c>
      <c r="K1033" s="126">
        <f t="shared" si="16"/>
        <v>46043</v>
      </c>
    </row>
    <row r="1034" spans="9:11" x14ac:dyDescent="0.2">
      <c r="I1034" s="34">
        <v>0.71666666666666701</v>
      </c>
      <c r="J1034" s="36">
        <v>46044</v>
      </c>
      <c r="K1034" s="126">
        <f t="shared" si="16"/>
        <v>46044</v>
      </c>
    </row>
    <row r="1035" spans="9:11" x14ac:dyDescent="0.2">
      <c r="I1035" s="34">
        <v>0.71736111111111101</v>
      </c>
      <c r="J1035" s="36">
        <v>46045</v>
      </c>
      <c r="K1035" s="126">
        <f t="shared" si="16"/>
        <v>46045</v>
      </c>
    </row>
    <row r="1036" spans="9:11" x14ac:dyDescent="0.2">
      <c r="I1036" s="34">
        <v>0.718055555555556</v>
      </c>
      <c r="J1036" s="36">
        <v>46046</v>
      </c>
      <c r="K1036" s="126">
        <f t="shared" si="16"/>
        <v>46046</v>
      </c>
    </row>
    <row r="1037" spans="9:11" x14ac:dyDescent="0.2">
      <c r="I1037" s="34">
        <v>0.71875</v>
      </c>
      <c r="J1037" s="36">
        <v>46047</v>
      </c>
      <c r="K1037" s="126">
        <f t="shared" si="16"/>
        <v>46047</v>
      </c>
    </row>
    <row r="1038" spans="9:11" x14ac:dyDescent="0.2">
      <c r="I1038" s="34">
        <v>0.719444444444444</v>
      </c>
      <c r="J1038" s="36">
        <v>46048</v>
      </c>
      <c r="K1038" s="126">
        <f t="shared" si="16"/>
        <v>46048</v>
      </c>
    </row>
    <row r="1039" spans="9:11" x14ac:dyDescent="0.2">
      <c r="I1039" s="34">
        <v>0.72013888888888899</v>
      </c>
      <c r="J1039" s="36">
        <v>46049</v>
      </c>
      <c r="K1039" s="126">
        <f t="shared" si="16"/>
        <v>46049</v>
      </c>
    </row>
    <row r="1040" spans="9:11" x14ac:dyDescent="0.2">
      <c r="I1040" s="34">
        <v>0.72083333333333299</v>
      </c>
      <c r="J1040" s="36">
        <v>46050</v>
      </c>
      <c r="K1040" s="126">
        <f t="shared" si="16"/>
        <v>46050</v>
      </c>
    </row>
    <row r="1041" spans="9:11" x14ac:dyDescent="0.2">
      <c r="I1041" s="34">
        <v>0.72152777777777799</v>
      </c>
      <c r="J1041" s="36">
        <v>46051</v>
      </c>
      <c r="K1041" s="126">
        <f t="shared" si="16"/>
        <v>46051</v>
      </c>
    </row>
    <row r="1042" spans="9:11" x14ac:dyDescent="0.2">
      <c r="I1042" s="34">
        <v>0.72222222222222199</v>
      </c>
      <c r="J1042" s="36">
        <v>46052</v>
      </c>
      <c r="K1042" s="126">
        <f t="shared" si="16"/>
        <v>46052</v>
      </c>
    </row>
    <row r="1043" spans="9:11" x14ac:dyDescent="0.2">
      <c r="I1043" s="34">
        <v>0.72291666666666698</v>
      </c>
      <c r="J1043" s="36">
        <v>46053</v>
      </c>
      <c r="K1043" s="126">
        <f t="shared" si="16"/>
        <v>46053</v>
      </c>
    </row>
    <row r="1044" spans="9:11" x14ac:dyDescent="0.2">
      <c r="I1044" s="34">
        <v>0.72361111111111098</v>
      </c>
      <c r="J1044" s="36">
        <v>46054</v>
      </c>
      <c r="K1044" s="126">
        <f t="shared" si="16"/>
        <v>46054</v>
      </c>
    </row>
    <row r="1045" spans="9:11" x14ac:dyDescent="0.2">
      <c r="I1045" s="34">
        <v>0.72430555555555598</v>
      </c>
      <c r="J1045" s="36">
        <v>46055</v>
      </c>
      <c r="K1045" s="126">
        <f t="shared" si="16"/>
        <v>46055</v>
      </c>
    </row>
    <row r="1046" spans="9:11" x14ac:dyDescent="0.2">
      <c r="I1046" s="34">
        <v>0.72499999999999998</v>
      </c>
      <c r="J1046" s="36">
        <v>46056</v>
      </c>
      <c r="K1046" s="126">
        <f t="shared" si="16"/>
        <v>46056</v>
      </c>
    </row>
    <row r="1047" spans="9:11" x14ac:dyDescent="0.2">
      <c r="I1047" s="34">
        <v>0.72569444444444398</v>
      </c>
      <c r="J1047" s="36">
        <v>46057</v>
      </c>
      <c r="K1047" s="126">
        <f t="shared" si="16"/>
        <v>46057</v>
      </c>
    </row>
    <row r="1048" spans="9:11" x14ac:dyDescent="0.2">
      <c r="I1048" s="34">
        <v>0.72638888888888897</v>
      </c>
      <c r="J1048" s="36">
        <v>46058</v>
      </c>
      <c r="K1048" s="126">
        <f t="shared" si="16"/>
        <v>46058</v>
      </c>
    </row>
    <row r="1049" spans="9:11" x14ac:dyDescent="0.2">
      <c r="I1049" s="34">
        <v>0.72708333333333297</v>
      </c>
      <c r="J1049" s="36">
        <v>46059</v>
      </c>
      <c r="K1049" s="126">
        <f t="shared" si="16"/>
        <v>46059</v>
      </c>
    </row>
    <row r="1050" spans="9:11" x14ac:dyDescent="0.2">
      <c r="I1050" s="34">
        <v>0.72777777777777797</v>
      </c>
      <c r="J1050" s="36">
        <v>46060</v>
      </c>
      <c r="K1050" s="126">
        <f t="shared" si="16"/>
        <v>46060</v>
      </c>
    </row>
    <row r="1051" spans="9:11" x14ac:dyDescent="0.2">
      <c r="I1051" s="34">
        <v>0.72847222222222197</v>
      </c>
      <c r="J1051" s="36">
        <v>46061</v>
      </c>
      <c r="K1051" s="126">
        <f t="shared" si="16"/>
        <v>46061</v>
      </c>
    </row>
    <row r="1052" spans="9:11" x14ac:dyDescent="0.2">
      <c r="I1052" s="34">
        <v>0.72916666666666696</v>
      </c>
      <c r="J1052" s="36">
        <v>46062</v>
      </c>
      <c r="K1052" s="126">
        <f t="shared" si="16"/>
        <v>46062</v>
      </c>
    </row>
    <row r="1053" spans="9:11" x14ac:dyDescent="0.2">
      <c r="I1053" s="34">
        <v>0.72986111111111096</v>
      </c>
      <c r="J1053" s="36">
        <v>46063</v>
      </c>
      <c r="K1053" s="126">
        <f t="shared" si="16"/>
        <v>46063</v>
      </c>
    </row>
    <row r="1054" spans="9:11" x14ac:dyDescent="0.2">
      <c r="I1054" s="34">
        <v>0.73055555555555596</v>
      </c>
      <c r="J1054" s="36">
        <v>46064</v>
      </c>
      <c r="K1054" s="126">
        <f t="shared" si="16"/>
        <v>46064</v>
      </c>
    </row>
    <row r="1055" spans="9:11" x14ac:dyDescent="0.2">
      <c r="I1055" s="34">
        <v>0.73124999999999996</v>
      </c>
      <c r="J1055" s="36">
        <v>46065</v>
      </c>
      <c r="K1055" s="126">
        <f t="shared" si="16"/>
        <v>46065</v>
      </c>
    </row>
    <row r="1056" spans="9:11" x14ac:dyDescent="0.2">
      <c r="I1056" s="34">
        <v>0.73194444444444495</v>
      </c>
      <c r="J1056" s="36">
        <v>46066</v>
      </c>
      <c r="K1056" s="126">
        <f t="shared" si="16"/>
        <v>46066</v>
      </c>
    </row>
    <row r="1057" spans="9:11" x14ac:dyDescent="0.2">
      <c r="I1057" s="34">
        <v>0.73263888888888895</v>
      </c>
      <c r="J1057" s="36">
        <v>46067</v>
      </c>
      <c r="K1057" s="126">
        <f t="shared" si="16"/>
        <v>46067</v>
      </c>
    </row>
    <row r="1058" spans="9:11" x14ac:dyDescent="0.2">
      <c r="I1058" s="34">
        <v>0.73333333333333295</v>
      </c>
      <c r="J1058" s="36">
        <v>46068</v>
      </c>
      <c r="K1058" s="126">
        <f t="shared" si="16"/>
        <v>46068</v>
      </c>
    </row>
    <row r="1059" spans="9:11" x14ac:dyDescent="0.2">
      <c r="I1059" s="34">
        <v>0.73402777777777795</v>
      </c>
      <c r="J1059" s="36">
        <v>46069</v>
      </c>
      <c r="K1059" s="126">
        <f t="shared" si="16"/>
        <v>46069</v>
      </c>
    </row>
    <row r="1060" spans="9:11" x14ac:dyDescent="0.2">
      <c r="I1060" s="34">
        <v>0.73472222222222205</v>
      </c>
      <c r="J1060" s="36">
        <v>46070</v>
      </c>
      <c r="K1060" s="126">
        <f t="shared" si="16"/>
        <v>46070</v>
      </c>
    </row>
    <row r="1061" spans="9:11" x14ac:dyDescent="0.2">
      <c r="I1061" s="34">
        <v>0.73541666666666705</v>
      </c>
      <c r="J1061" s="36">
        <v>46071</v>
      </c>
      <c r="K1061" s="126">
        <f t="shared" si="16"/>
        <v>46071</v>
      </c>
    </row>
    <row r="1062" spans="9:11" x14ac:dyDescent="0.2">
      <c r="I1062" s="34">
        <v>0.73611111111111105</v>
      </c>
      <c r="J1062" s="36">
        <v>46072</v>
      </c>
      <c r="K1062" s="126">
        <f t="shared" si="16"/>
        <v>46072</v>
      </c>
    </row>
    <row r="1063" spans="9:11" x14ac:dyDescent="0.2">
      <c r="I1063" s="34">
        <v>0.73680555555555605</v>
      </c>
      <c r="J1063" s="36">
        <v>46073</v>
      </c>
      <c r="K1063" s="126">
        <f t="shared" si="16"/>
        <v>46073</v>
      </c>
    </row>
    <row r="1064" spans="9:11" x14ac:dyDescent="0.2">
      <c r="I1064" s="34">
        <v>0.73750000000000004</v>
      </c>
      <c r="J1064" s="36">
        <v>46074</v>
      </c>
      <c r="K1064" s="126">
        <f t="shared" si="16"/>
        <v>46074</v>
      </c>
    </row>
    <row r="1065" spans="9:11" x14ac:dyDescent="0.2">
      <c r="I1065" s="34">
        <v>0.73819444444444404</v>
      </c>
      <c r="J1065" s="36">
        <v>46075</v>
      </c>
      <c r="K1065" s="126">
        <f t="shared" si="16"/>
        <v>46075</v>
      </c>
    </row>
    <row r="1066" spans="9:11" x14ac:dyDescent="0.2">
      <c r="I1066" s="34">
        <v>0.73888888888888904</v>
      </c>
      <c r="J1066" s="36">
        <v>46076</v>
      </c>
      <c r="K1066" s="126">
        <f t="shared" si="16"/>
        <v>46076</v>
      </c>
    </row>
    <row r="1067" spans="9:11" x14ac:dyDescent="0.2">
      <c r="I1067" s="34">
        <v>0.73958333333333304</v>
      </c>
      <c r="J1067" s="36">
        <v>46077</v>
      </c>
      <c r="K1067" s="126">
        <f t="shared" si="16"/>
        <v>46077</v>
      </c>
    </row>
    <row r="1068" spans="9:11" x14ac:dyDescent="0.2">
      <c r="I1068" s="34">
        <v>0.74027777777777803</v>
      </c>
      <c r="J1068" s="36">
        <v>46078</v>
      </c>
      <c r="K1068" s="126">
        <f t="shared" si="16"/>
        <v>46078</v>
      </c>
    </row>
    <row r="1069" spans="9:11" x14ac:dyDescent="0.2">
      <c r="I1069" s="34">
        <v>0.74097222222222203</v>
      </c>
      <c r="J1069" s="36">
        <v>46079</v>
      </c>
      <c r="K1069" s="126">
        <f t="shared" si="16"/>
        <v>46079</v>
      </c>
    </row>
    <row r="1070" spans="9:11" x14ac:dyDescent="0.2">
      <c r="I1070" s="34">
        <v>0.74166666666666703</v>
      </c>
      <c r="J1070" s="36">
        <v>46080</v>
      </c>
      <c r="K1070" s="126">
        <f t="shared" si="16"/>
        <v>46080</v>
      </c>
    </row>
    <row r="1071" spans="9:11" x14ac:dyDescent="0.2">
      <c r="I1071" s="34">
        <v>0.74236111111111103</v>
      </c>
      <c r="J1071" s="36">
        <v>46081</v>
      </c>
      <c r="K1071" s="126">
        <f t="shared" si="16"/>
        <v>46081</v>
      </c>
    </row>
    <row r="1072" spans="9:11" x14ac:dyDescent="0.2">
      <c r="I1072" s="34">
        <v>0.74305555555555602</v>
      </c>
      <c r="J1072" s="36">
        <v>46082</v>
      </c>
      <c r="K1072" s="126">
        <f t="shared" si="16"/>
        <v>46082</v>
      </c>
    </row>
    <row r="1073" spans="9:11" x14ac:dyDescent="0.2">
      <c r="I1073" s="34">
        <v>0.74375000000000002</v>
      </c>
      <c r="J1073" s="36">
        <v>46083</v>
      </c>
      <c r="K1073" s="126">
        <f t="shared" si="16"/>
        <v>46083</v>
      </c>
    </row>
    <row r="1074" spans="9:11" x14ac:dyDescent="0.2">
      <c r="I1074" s="34">
        <v>0.74444444444444402</v>
      </c>
      <c r="J1074" s="36">
        <v>46084</v>
      </c>
      <c r="K1074" s="126">
        <f t="shared" si="16"/>
        <v>46084</v>
      </c>
    </row>
    <row r="1075" spans="9:11" x14ac:dyDescent="0.2">
      <c r="I1075" s="34">
        <v>0.74513888888888902</v>
      </c>
      <c r="J1075" s="36">
        <v>46085</v>
      </c>
      <c r="K1075" s="126">
        <f t="shared" si="16"/>
        <v>46085</v>
      </c>
    </row>
    <row r="1076" spans="9:11" x14ac:dyDescent="0.2">
      <c r="I1076" s="34">
        <v>0.74583333333333302</v>
      </c>
      <c r="J1076" s="36">
        <v>46086</v>
      </c>
      <c r="K1076" s="126">
        <f t="shared" si="16"/>
        <v>46086</v>
      </c>
    </row>
    <row r="1077" spans="9:11" x14ac:dyDescent="0.2">
      <c r="I1077" s="34">
        <v>0.74652777777777801</v>
      </c>
      <c r="J1077" s="36">
        <v>46087</v>
      </c>
      <c r="K1077" s="126">
        <f t="shared" si="16"/>
        <v>46087</v>
      </c>
    </row>
    <row r="1078" spans="9:11" x14ac:dyDescent="0.2">
      <c r="I1078" s="34">
        <v>0.74722222222222201</v>
      </c>
      <c r="J1078" s="36">
        <v>46088</v>
      </c>
      <c r="K1078" s="126">
        <f t="shared" si="16"/>
        <v>46088</v>
      </c>
    </row>
    <row r="1079" spans="9:11" x14ac:dyDescent="0.2">
      <c r="I1079" s="34">
        <v>0.74791666666666701</v>
      </c>
      <c r="J1079" s="36">
        <v>46089</v>
      </c>
      <c r="K1079" s="126">
        <f t="shared" si="16"/>
        <v>46089</v>
      </c>
    </row>
    <row r="1080" spans="9:11" x14ac:dyDescent="0.2">
      <c r="I1080" s="34">
        <v>0.74861111111111101</v>
      </c>
      <c r="J1080" s="36">
        <v>46090</v>
      </c>
      <c r="K1080" s="126">
        <f t="shared" si="16"/>
        <v>46090</v>
      </c>
    </row>
    <row r="1081" spans="9:11" x14ac:dyDescent="0.2">
      <c r="I1081" s="34">
        <v>0.749305555555556</v>
      </c>
      <c r="J1081" s="36">
        <v>46091</v>
      </c>
      <c r="K1081" s="126">
        <f t="shared" si="16"/>
        <v>46091</v>
      </c>
    </row>
    <row r="1082" spans="9:11" x14ac:dyDescent="0.2">
      <c r="I1082" s="34">
        <v>0.75</v>
      </c>
      <c r="J1082" s="36">
        <v>46092</v>
      </c>
      <c r="K1082" s="126">
        <f t="shared" si="16"/>
        <v>46092</v>
      </c>
    </row>
    <row r="1083" spans="9:11" x14ac:dyDescent="0.2">
      <c r="I1083" s="34">
        <v>0.750694444444444</v>
      </c>
      <c r="J1083" s="36">
        <v>46093</v>
      </c>
      <c r="K1083" s="126">
        <f t="shared" si="16"/>
        <v>46093</v>
      </c>
    </row>
    <row r="1084" spans="9:11" x14ac:dyDescent="0.2">
      <c r="I1084" s="34">
        <v>0.75138888888888899</v>
      </c>
      <c r="J1084" s="36">
        <v>46094</v>
      </c>
      <c r="K1084" s="126">
        <f t="shared" si="16"/>
        <v>46094</v>
      </c>
    </row>
    <row r="1085" spans="9:11" x14ac:dyDescent="0.2">
      <c r="I1085" s="34">
        <v>0.75208333333333299</v>
      </c>
      <c r="J1085" s="36">
        <v>46095</v>
      </c>
      <c r="K1085" s="126">
        <f t="shared" si="16"/>
        <v>46095</v>
      </c>
    </row>
    <row r="1086" spans="9:11" x14ac:dyDescent="0.2">
      <c r="I1086" s="34">
        <v>0.75277777777777799</v>
      </c>
      <c r="J1086" s="36">
        <v>46096</v>
      </c>
      <c r="K1086" s="126">
        <f t="shared" si="16"/>
        <v>46096</v>
      </c>
    </row>
    <row r="1087" spans="9:11" x14ac:dyDescent="0.2">
      <c r="I1087" s="34">
        <v>0.75347222222222199</v>
      </c>
      <c r="J1087" s="36">
        <v>46097</v>
      </c>
      <c r="K1087" s="126">
        <f t="shared" si="16"/>
        <v>46097</v>
      </c>
    </row>
    <row r="1088" spans="9:11" x14ac:dyDescent="0.2">
      <c r="I1088" s="34">
        <v>0.75416666666666698</v>
      </c>
      <c r="J1088" s="36">
        <v>46098</v>
      </c>
      <c r="K1088" s="126">
        <f t="shared" si="16"/>
        <v>46098</v>
      </c>
    </row>
    <row r="1089" spans="9:11" x14ac:dyDescent="0.2">
      <c r="I1089" s="34">
        <v>0.75486111111111098</v>
      </c>
      <c r="J1089" s="36">
        <v>46099</v>
      </c>
      <c r="K1089" s="126">
        <f t="shared" si="16"/>
        <v>46099</v>
      </c>
    </row>
    <row r="1090" spans="9:11" x14ac:dyDescent="0.2">
      <c r="I1090" s="34">
        <v>0.75555555555555598</v>
      </c>
      <c r="J1090" s="36">
        <v>46100</v>
      </c>
      <c r="K1090" s="126">
        <f t="shared" si="16"/>
        <v>46100</v>
      </c>
    </row>
    <row r="1091" spans="9:11" x14ac:dyDescent="0.2">
      <c r="I1091" s="34">
        <v>0.75624999999999998</v>
      </c>
      <c r="J1091" s="36">
        <v>46101</v>
      </c>
      <c r="K1091" s="126">
        <f t="shared" si="16"/>
        <v>46101</v>
      </c>
    </row>
    <row r="1092" spans="9:11" x14ac:dyDescent="0.2">
      <c r="I1092" s="34">
        <v>0.75694444444444398</v>
      </c>
      <c r="J1092" s="36">
        <v>46102</v>
      </c>
      <c r="K1092" s="126">
        <f t="shared" ref="K1092:K1155" si="17">+J1092</f>
        <v>46102</v>
      </c>
    </row>
    <row r="1093" spans="9:11" x14ac:dyDescent="0.2">
      <c r="I1093" s="34">
        <v>0.75763888888888897</v>
      </c>
      <c r="J1093" s="36">
        <v>46103</v>
      </c>
      <c r="K1093" s="126">
        <f t="shared" si="17"/>
        <v>46103</v>
      </c>
    </row>
    <row r="1094" spans="9:11" x14ac:dyDescent="0.2">
      <c r="I1094" s="34">
        <v>0.75833333333333297</v>
      </c>
      <c r="J1094" s="36">
        <v>46104</v>
      </c>
      <c r="K1094" s="126">
        <f t="shared" si="17"/>
        <v>46104</v>
      </c>
    </row>
    <row r="1095" spans="9:11" x14ac:dyDescent="0.2">
      <c r="I1095" s="34">
        <v>0.75902777777777797</v>
      </c>
      <c r="J1095" s="36">
        <v>46105</v>
      </c>
      <c r="K1095" s="126">
        <f t="shared" si="17"/>
        <v>46105</v>
      </c>
    </row>
    <row r="1096" spans="9:11" x14ac:dyDescent="0.2">
      <c r="I1096" s="34">
        <v>0.75972222222222197</v>
      </c>
      <c r="J1096" s="36">
        <v>46106</v>
      </c>
      <c r="K1096" s="126">
        <f t="shared" si="17"/>
        <v>46106</v>
      </c>
    </row>
    <row r="1097" spans="9:11" x14ac:dyDescent="0.2">
      <c r="I1097" s="34">
        <v>0.76041666666666696</v>
      </c>
      <c r="J1097" s="36">
        <v>46107</v>
      </c>
      <c r="K1097" s="126">
        <f t="shared" si="17"/>
        <v>46107</v>
      </c>
    </row>
    <row r="1098" spans="9:11" x14ac:dyDescent="0.2">
      <c r="I1098" s="34">
        <v>0.76111111111111096</v>
      </c>
      <c r="J1098" s="36">
        <v>46108</v>
      </c>
      <c r="K1098" s="126">
        <f t="shared" si="17"/>
        <v>46108</v>
      </c>
    </row>
    <row r="1099" spans="9:11" x14ac:dyDescent="0.2">
      <c r="I1099" s="34">
        <v>0.76180555555555596</v>
      </c>
      <c r="J1099" s="36">
        <v>46109</v>
      </c>
      <c r="K1099" s="126">
        <f t="shared" si="17"/>
        <v>46109</v>
      </c>
    </row>
    <row r="1100" spans="9:11" x14ac:dyDescent="0.2">
      <c r="I1100" s="34">
        <v>0.76249999999999996</v>
      </c>
      <c r="J1100" s="36">
        <v>46110</v>
      </c>
      <c r="K1100" s="126">
        <f t="shared" si="17"/>
        <v>46110</v>
      </c>
    </row>
    <row r="1101" spans="9:11" x14ac:dyDescent="0.2">
      <c r="I1101" s="34">
        <v>0.76319444444444495</v>
      </c>
      <c r="J1101" s="36">
        <v>46111</v>
      </c>
      <c r="K1101" s="126">
        <f t="shared" si="17"/>
        <v>46111</v>
      </c>
    </row>
    <row r="1102" spans="9:11" x14ac:dyDescent="0.2">
      <c r="I1102" s="34">
        <v>0.76388888888888895</v>
      </c>
      <c r="J1102" s="36">
        <v>46112</v>
      </c>
      <c r="K1102" s="126">
        <f t="shared" si="17"/>
        <v>46112</v>
      </c>
    </row>
    <row r="1103" spans="9:11" x14ac:dyDescent="0.2">
      <c r="I1103" s="34">
        <v>0.76458333333333295</v>
      </c>
      <c r="J1103" s="36">
        <v>46113</v>
      </c>
      <c r="K1103" s="126">
        <f t="shared" si="17"/>
        <v>46113</v>
      </c>
    </row>
    <row r="1104" spans="9:11" x14ac:dyDescent="0.2">
      <c r="I1104" s="34">
        <v>0.76527777777777795</v>
      </c>
      <c r="J1104" s="36">
        <v>46114</v>
      </c>
      <c r="K1104" s="126">
        <f t="shared" si="17"/>
        <v>46114</v>
      </c>
    </row>
    <row r="1105" spans="9:11" x14ac:dyDescent="0.2">
      <c r="I1105" s="34">
        <v>0.76597222222222205</v>
      </c>
      <c r="J1105" s="36">
        <v>46115</v>
      </c>
      <c r="K1105" s="126">
        <f t="shared" si="17"/>
        <v>46115</v>
      </c>
    </row>
    <row r="1106" spans="9:11" x14ac:dyDescent="0.2">
      <c r="I1106" s="34">
        <v>0.76666666666666705</v>
      </c>
      <c r="J1106" s="36">
        <v>46116</v>
      </c>
      <c r="K1106" s="126">
        <f t="shared" si="17"/>
        <v>46116</v>
      </c>
    </row>
    <row r="1107" spans="9:11" x14ac:dyDescent="0.2">
      <c r="I1107" s="34">
        <v>0.76736111111111105</v>
      </c>
      <c r="J1107" s="36">
        <v>46117</v>
      </c>
      <c r="K1107" s="126">
        <f t="shared" si="17"/>
        <v>46117</v>
      </c>
    </row>
    <row r="1108" spans="9:11" x14ac:dyDescent="0.2">
      <c r="I1108" s="34">
        <v>0.76805555555555605</v>
      </c>
      <c r="J1108" s="36">
        <v>46118</v>
      </c>
      <c r="K1108" s="126">
        <f t="shared" si="17"/>
        <v>46118</v>
      </c>
    </row>
    <row r="1109" spans="9:11" x14ac:dyDescent="0.2">
      <c r="I1109" s="34">
        <v>0.76875000000000004</v>
      </c>
      <c r="J1109" s="36">
        <v>46119</v>
      </c>
      <c r="K1109" s="126">
        <f t="shared" si="17"/>
        <v>46119</v>
      </c>
    </row>
    <row r="1110" spans="9:11" x14ac:dyDescent="0.2">
      <c r="I1110" s="34">
        <v>0.76944444444444404</v>
      </c>
      <c r="J1110" s="36">
        <v>46120</v>
      </c>
      <c r="K1110" s="126">
        <f t="shared" si="17"/>
        <v>46120</v>
      </c>
    </row>
    <row r="1111" spans="9:11" x14ac:dyDescent="0.2">
      <c r="I1111" s="34">
        <v>0.77013888888888904</v>
      </c>
      <c r="J1111" s="36">
        <v>46121</v>
      </c>
      <c r="K1111" s="126">
        <f t="shared" si="17"/>
        <v>46121</v>
      </c>
    </row>
    <row r="1112" spans="9:11" x14ac:dyDescent="0.2">
      <c r="I1112" s="34">
        <v>0.77083333333333304</v>
      </c>
      <c r="J1112" s="36">
        <v>46122</v>
      </c>
      <c r="K1112" s="126">
        <f t="shared" si="17"/>
        <v>46122</v>
      </c>
    </row>
    <row r="1113" spans="9:11" x14ac:dyDescent="0.2">
      <c r="I1113" s="34">
        <v>0.77152777777777803</v>
      </c>
      <c r="J1113" s="36">
        <v>46123</v>
      </c>
      <c r="K1113" s="126">
        <f t="shared" si="17"/>
        <v>46123</v>
      </c>
    </row>
    <row r="1114" spans="9:11" x14ac:dyDescent="0.2">
      <c r="I1114" s="34">
        <v>0.77222222222222203</v>
      </c>
      <c r="J1114" s="36">
        <v>46124</v>
      </c>
      <c r="K1114" s="126">
        <f t="shared" si="17"/>
        <v>46124</v>
      </c>
    </row>
    <row r="1115" spans="9:11" x14ac:dyDescent="0.2">
      <c r="I1115" s="34">
        <v>0.77291666666666703</v>
      </c>
      <c r="J1115" s="36">
        <v>46125</v>
      </c>
      <c r="K1115" s="126">
        <f t="shared" si="17"/>
        <v>46125</v>
      </c>
    </row>
    <row r="1116" spans="9:11" x14ac:dyDescent="0.2">
      <c r="I1116" s="34">
        <v>0.77361111111111103</v>
      </c>
      <c r="J1116" s="36">
        <v>46126</v>
      </c>
      <c r="K1116" s="126">
        <f t="shared" si="17"/>
        <v>46126</v>
      </c>
    </row>
    <row r="1117" spans="9:11" x14ac:dyDescent="0.2">
      <c r="I1117" s="34">
        <v>0.77430555555555602</v>
      </c>
      <c r="J1117" s="36">
        <v>46127</v>
      </c>
      <c r="K1117" s="126">
        <f t="shared" si="17"/>
        <v>46127</v>
      </c>
    </row>
    <row r="1118" spans="9:11" x14ac:dyDescent="0.2">
      <c r="I1118" s="34">
        <v>0.77500000000000002</v>
      </c>
      <c r="J1118" s="36">
        <v>46128</v>
      </c>
      <c r="K1118" s="126">
        <f t="shared" si="17"/>
        <v>46128</v>
      </c>
    </row>
    <row r="1119" spans="9:11" x14ac:dyDescent="0.2">
      <c r="I1119" s="34">
        <v>0.77569444444444402</v>
      </c>
      <c r="J1119" s="36">
        <v>46129</v>
      </c>
      <c r="K1119" s="126">
        <f t="shared" si="17"/>
        <v>46129</v>
      </c>
    </row>
    <row r="1120" spans="9:11" x14ac:dyDescent="0.2">
      <c r="I1120" s="34">
        <v>0.77638888888888902</v>
      </c>
      <c r="J1120" s="36">
        <v>46130</v>
      </c>
      <c r="K1120" s="126">
        <f t="shared" si="17"/>
        <v>46130</v>
      </c>
    </row>
    <row r="1121" spans="9:11" x14ac:dyDescent="0.2">
      <c r="I1121" s="34">
        <v>0.77708333333333302</v>
      </c>
      <c r="J1121" s="36">
        <v>46131</v>
      </c>
      <c r="K1121" s="126">
        <f t="shared" si="17"/>
        <v>46131</v>
      </c>
    </row>
    <row r="1122" spans="9:11" x14ac:dyDescent="0.2">
      <c r="I1122" s="34">
        <v>0.77777777777777801</v>
      </c>
      <c r="J1122" s="36">
        <v>46132</v>
      </c>
      <c r="K1122" s="126">
        <f t="shared" si="17"/>
        <v>46132</v>
      </c>
    </row>
    <row r="1123" spans="9:11" x14ac:dyDescent="0.2">
      <c r="I1123" s="34">
        <v>0.77847222222222201</v>
      </c>
      <c r="J1123" s="36">
        <v>46133</v>
      </c>
      <c r="K1123" s="126">
        <f t="shared" si="17"/>
        <v>46133</v>
      </c>
    </row>
    <row r="1124" spans="9:11" x14ac:dyDescent="0.2">
      <c r="I1124" s="34">
        <v>0.77916666666666701</v>
      </c>
      <c r="J1124" s="36">
        <v>46134</v>
      </c>
      <c r="K1124" s="126">
        <f t="shared" si="17"/>
        <v>46134</v>
      </c>
    </row>
    <row r="1125" spans="9:11" x14ac:dyDescent="0.2">
      <c r="I1125" s="34">
        <v>0.77986111111111101</v>
      </c>
      <c r="J1125" s="36">
        <v>46135</v>
      </c>
      <c r="K1125" s="126">
        <f t="shared" si="17"/>
        <v>46135</v>
      </c>
    </row>
    <row r="1126" spans="9:11" x14ac:dyDescent="0.2">
      <c r="I1126" s="34">
        <v>0.780555555555556</v>
      </c>
      <c r="J1126" s="36">
        <v>46136</v>
      </c>
      <c r="K1126" s="126">
        <f t="shared" si="17"/>
        <v>46136</v>
      </c>
    </row>
    <row r="1127" spans="9:11" x14ac:dyDescent="0.2">
      <c r="I1127" s="34">
        <v>0.78125</v>
      </c>
      <c r="J1127" s="36">
        <v>46137</v>
      </c>
      <c r="K1127" s="126">
        <f t="shared" si="17"/>
        <v>46137</v>
      </c>
    </row>
    <row r="1128" spans="9:11" x14ac:dyDescent="0.2">
      <c r="I1128" s="34">
        <v>0.781944444444444</v>
      </c>
      <c r="J1128" s="36">
        <v>46138</v>
      </c>
      <c r="K1128" s="126">
        <f t="shared" si="17"/>
        <v>46138</v>
      </c>
    </row>
    <row r="1129" spans="9:11" x14ac:dyDescent="0.2">
      <c r="I1129" s="34">
        <v>0.78263888888888899</v>
      </c>
      <c r="J1129" s="36">
        <v>46139</v>
      </c>
      <c r="K1129" s="126">
        <f t="shared" si="17"/>
        <v>46139</v>
      </c>
    </row>
    <row r="1130" spans="9:11" x14ac:dyDescent="0.2">
      <c r="I1130" s="34">
        <v>0.78333333333333299</v>
      </c>
      <c r="J1130" s="36">
        <v>46140</v>
      </c>
      <c r="K1130" s="126">
        <f t="shared" si="17"/>
        <v>46140</v>
      </c>
    </row>
    <row r="1131" spans="9:11" x14ac:dyDescent="0.2">
      <c r="I1131" s="34">
        <v>0.78402777777777799</v>
      </c>
      <c r="J1131" s="36">
        <v>46141</v>
      </c>
      <c r="K1131" s="126">
        <f t="shared" si="17"/>
        <v>46141</v>
      </c>
    </row>
    <row r="1132" spans="9:11" x14ac:dyDescent="0.2">
      <c r="I1132" s="34">
        <v>0.78472222222222199</v>
      </c>
      <c r="J1132" s="36">
        <v>46142</v>
      </c>
      <c r="K1132" s="126">
        <f t="shared" si="17"/>
        <v>46142</v>
      </c>
    </row>
    <row r="1133" spans="9:11" x14ac:dyDescent="0.2">
      <c r="I1133" s="34">
        <v>0.78541666666666698</v>
      </c>
      <c r="J1133" s="36">
        <v>46143</v>
      </c>
      <c r="K1133" s="126">
        <f t="shared" si="17"/>
        <v>46143</v>
      </c>
    </row>
    <row r="1134" spans="9:11" x14ac:dyDescent="0.2">
      <c r="I1134" s="34">
        <v>0.78611111111111098</v>
      </c>
      <c r="J1134" s="36">
        <v>46144</v>
      </c>
      <c r="K1134" s="126">
        <f t="shared" si="17"/>
        <v>46144</v>
      </c>
    </row>
    <row r="1135" spans="9:11" x14ac:dyDescent="0.2">
      <c r="I1135" s="34">
        <v>0.78680555555555598</v>
      </c>
      <c r="J1135" s="36">
        <v>46145</v>
      </c>
      <c r="K1135" s="126">
        <f t="shared" si="17"/>
        <v>46145</v>
      </c>
    </row>
    <row r="1136" spans="9:11" x14ac:dyDescent="0.2">
      <c r="I1136" s="34">
        <v>0.78749999999999998</v>
      </c>
      <c r="J1136" s="36">
        <v>46146</v>
      </c>
      <c r="K1136" s="126">
        <f t="shared" si="17"/>
        <v>46146</v>
      </c>
    </row>
    <row r="1137" spans="9:11" x14ac:dyDescent="0.2">
      <c r="I1137" s="34">
        <v>0.78819444444444398</v>
      </c>
      <c r="J1137" s="36">
        <v>46147</v>
      </c>
      <c r="K1137" s="126">
        <f t="shared" si="17"/>
        <v>46147</v>
      </c>
    </row>
    <row r="1138" spans="9:11" x14ac:dyDescent="0.2">
      <c r="I1138" s="34">
        <v>0.78888888888888897</v>
      </c>
      <c r="J1138" s="36">
        <v>46148</v>
      </c>
      <c r="K1138" s="126">
        <f t="shared" si="17"/>
        <v>46148</v>
      </c>
    </row>
    <row r="1139" spans="9:11" x14ac:dyDescent="0.2">
      <c r="I1139" s="34">
        <v>0.78958333333333297</v>
      </c>
      <c r="J1139" s="36">
        <v>46149</v>
      </c>
      <c r="K1139" s="126">
        <f t="shared" si="17"/>
        <v>46149</v>
      </c>
    </row>
    <row r="1140" spans="9:11" x14ac:dyDescent="0.2">
      <c r="I1140" s="34">
        <v>0.79027777777777797</v>
      </c>
      <c r="J1140" s="36">
        <v>46150</v>
      </c>
      <c r="K1140" s="126">
        <f t="shared" si="17"/>
        <v>46150</v>
      </c>
    </row>
    <row r="1141" spans="9:11" x14ac:dyDescent="0.2">
      <c r="I1141" s="34">
        <v>0.79097222222222197</v>
      </c>
      <c r="J1141" s="36">
        <v>46151</v>
      </c>
      <c r="K1141" s="126">
        <f t="shared" si="17"/>
        <v>46151</v>
      </c>
    </row>
    <row r="1142" spans="9:11" x14ac:dyDescent="0.2">
      <c r="I1142" s="34">
        <v>0.79166666666666696</v>
      </c>
      <c r="J1142" s="36">
        <v>46152</v>
      </c>
      <c r="K1142" s="126">
        <f t="shared" si="17"/>
        <v>46152</v>
      </c>
    </row>
    <row r="1143" spans="9:11" x14ac:dyDescent="0.2">
      <c r="I1143" s="34">
        <v>0.79236111111111096</v>
      </c>
      <c r="J1143" s="36">
        <v>46153</v>
      </c>
      <c r="K1143" s="126">
        <f t="shared" si="17"/>
        <v>46153</v>
      </c>
    </row>
    <row r="1144" spans="9:11" x14ac:dyDescent="0.2">
      <c r="I1144" s="34">
        <v>0.79305555555555596</v>
      </c>
      <c r="J1144" s="36">
        <v>46154</v>
      </c>
      <c r="K1144" s="126">
        <f t="shared" si="17"/>
        <v>46154</v>
      </c>
    </row>
    <row r="1145" spans="9:11" x14ac:dyDescent="0.2">
      <c r="I1145" s="34">
        <v>0.79374999999999996</v>
      </c>
      <c r="J1145" s="36">
        <v>46155</v>
      </c>
      <c r="K1145" s="126">
        <f t="shared" si="17"/>
        <v>46155</v>
      </c>
    </row>
    <row r="1146" spans="9:11" x14ac:dyDescent="0.2">
      <c r="I1146" s="34">
        <v>0.79444444444444495</v>
      </c>
      <c r="J1146" s="36">
        <v>46156</v>
      </c>
      <c r="K1146" s="126">
        <f t="shared" si="17"/>
        <v>46156</v>
      </c>
    </row>
    <row r="1147" spans="9:11" x14ac:dyDescent="0.2">
      <c r="I1147" s="34">
        <v>0.79513888888888895</v>
      </c>
      <c r="J1147" s="36">
        <v>46157</v>
      </c>
      <c r="K1147" s="126">
        <f t="shared" si="17"/>
        <v>46157</v>
      </c>
    </row>
    <row r="1148" spans="9:11" x14ac:dyDescent="0.2">
      <c r="I1148" s="34">
        <v>0.79583333333333295</v>
      </c>
      <c r="J1148" s="36">
        <v>46158</v>
      </c>
      <c r="K1148" s="126">
        <f t="shared" si="17"/>
        <v>46158</v>
      </c>
    </row>
    <row r="1149" spans="9:11" x14ac:dyDescent="0.2">
      <c r="I1149" s="34">
        <v>0.79652777777777795</v>
      </c>
      <c r="J1149" s="36">
        <v>46159</v>
      </c>
      <c r="K1149" s="126">
        <f t="shared" si="17"/>
        <v>46159</v>
      </c>
    </row>
    <row r="1150" spans="9:11" x14ac:dyDescent="0.2">
      <c r="I1150" s="34">
        <v>0.79722222222222205</v>
      </c>
      <c r="J1150" s="36">
        <v>46160</v>
      </c>
      <c r="K1150" s="126">
        <f t="shared" si="17"/>
        <v>46160</v>
      </c>
    </row>
    <row r="1151" spans="9:11" x14ac:dyDescent="0.2">
      <c r="I1151" s="34">
        <v>0.79791666666666705</v>
      </c>
      <c r="J1151" s="36">
        <v>46161</v>
      </c>
      <c r="K1151" s="126">
        <f t="shared" si="17"/>
        <v>46161</v>
      </c>
    </row>
    <row r="1152" spans="9:11" x14ac:dyDescent="0.2">
      <c r="I1152" s="34">
        <v>0.79861111111111105</v>
      </c>
      <c r="J1152" s="36">
        <v>46162</v>
      </c>
      <c r="K1152" s="126">
        <f t="shared" si="17"/>
        <v>46162</v>
      </c>
    </row>
    <row r="1153" spans="9:11" x14ac:dyDescent="0.2">
      <c r="I1153" s="34">
        <v>0.79930555555555605</v>
      </c>
      <c r="J1153" s="36">
        <v>46163</v>
      </c>
      <c r="K1153" s="126">
        <f t="shared" si="17"/>
        <v>46163</v>
      </c>
    </row>
    <row r="1154" spans="9:11" x14ac:dyDescent="0.2">
      <c r="I1154" s="34">
        <v>0.8</v>
      </c>
      <c r="J1154" s="36">
        <v>46164</v>
      </c>
      <c r="K1154" s="126">
        <f t="shared" si="17"/>
        <v>46164</v>
      </c>
    </row>
    <row r="1155" spans="9:11" x14ac:dyDescent="0.2">
      <c r="I1155" s="34">
        <v>0.80069444444444404</v>
      </c>
      <c r="J1155" s="36">
        <v>46165</v>
      </c>
      <c r="K1155" s="126">
        <f t="shared" si="17"/>
        <v>46165</v>
      </c>
    </row>
    <row r="1156" spans="9:11" x14ac:dyDescent="0.2">
      <c r="I1156" s="34">
        <v>0.80138888888888904</v>
      </c>
      <c r="J1156" s="36">
        <v>46166</v>
      </c>
      <c r="K1156" s="126">
        <f t="shared" ref="K1156:K1219" si="18">+J1156</f>
        <v>46166</v>
      </c>
    </row>
    <row r="1157" spans="9:11" x14ac:dyDescent="0.2">
      <c r="I1157" s="34">
        <v>0.80208333333333304</v>
      </c>
      <c r="J1157" s="36">
        <v>46167</v>
      </c>
      <c r="K1157" s="126">
        <f t="shared" si="18"/>
        <v>46167</v>
      </c>
    </row>
    <row r="1158" spans="9:11" x14ac:dyDescent="0.2">
      <c r="I1158" s="34">
        <v>0.80277777777777803</v>
      </c>
      <c r="J1158" s="36">
        <v>46168</v>
      </c>
      <c r="K1158" s="126">
        <f t="shared" si="18"/>
        <v>46168</v>
      </c>
    </row>
    <row r="1159" spans="9:11" x14ac:dyDescent="0.2">
      <c r="I1159" s="34">
        <v>0.80347222222222203</v>
      </c>
      <c r="J1159" s="36">
        <v>46169</v>
      </c>
      <c r="K1159" s="126">
        <f t="shared" si="18"/>
        <v>46169</v>
      </c>
    </row>
    <row r="1160" spans="9:11" x14ac:dyDescent="0.2">
      <c r="I1160" s="34">
        <v>0.80416666666666703</v>
      </c>
      <c r="J1160" s="36">
        <v>46170</v>
      </c>
      <c r="K1160" s="126">
        <f t="shared" si="18"/>
        <v>46170</v>
      </c>
    </row>
    <row r="1161" spans="9:11" x14ac:dyDescent="0.2">
      <c r="I1161" s="34">
        <v>0.80486111111111103</v>
      </c>
      <c r="J1161" s="36">
        <v>46171</v>
      </c>
      <c r="K1161" s="126">
        <f t="shared" si="18"/>
        <v>46171</v>
      </c>
    </row>
    <row r="1162" spans="9:11" x14ac:dyDescent="0.2">
      <c r="I1162" s="34">
        <v>0.80555555555555602</v>
      </c>
      <c r="J1162" s="36">
        <v>46172</v>
      </c>
      <c r="K1162" s="126">
        <f t="shared" si="18"/>
        <v>46172</v>
      </c>
    </row>
    <row r="1163" spans="9:11" x14ac:dyDescent="0.2">
      <c r="I1163" s="34">
        <v>0.80625000000000002</v>
      </c>
      <c r="J1163" s="36">
        <v>46173</v>
      </c>
      <c r="K1163" s="126">
        <f t="shared" si="18"/>
        <v>46173</v>
      </c>
    </row>
    <row r="1164" spans="9:11" x14ac:dyDescent="0.2">
      <c r="I1164" s="34">
        <v>0.80694444444444402</v>
      </c>
      <c r="J1164" s="36">
        <v>46174</v>
      </c>
      <c r="K1164" s="126">
        <f t="shared" si="18"/>
        <v>46174</v>
      </c>
    </row>
    <row r="1165" spans="9:11" x14ac:dyDescent="0.2">
      <c r="I1165" s="34">
        <v>0.80763888888888902</v>
      </c>
      <c r="J1165" s="36">
        <v>46175</v>
      </c>
      <c r="K1165" s="126">
        <f t="shared" si="18"/>
        <v>46175</v>
      </c>
    </row>
    <row r="1166" spans="9:11" x14ac:dyDescent="0.2">
      <c r="I1166" s="34">
        <v>0.80833333333333302</v>
      </c>
      <c r="J1166" s="36">
        <v>46176</v>
      </c>
      <c r="K1166" s="126">
        <f t="shared" si="18"/>
        <v>46176</v>
      </c>
    </row>
    <row r="1167" spans="9:11" x14ac:dyDescent="0.2">
      <c r="I1167" s="34">
        <v>0.80902777777777801</v>
      </c>
      <c r="J1167" s="36">
        <v>46177</v>
      </c>
      <c r="K1167" s="126">
        <f t="shared" si="18"/>
        <v>46177</v>
      </c>
    </row>
    <row r="1168" spans="9:11" x14ac:dyDescent="0.2">
      <c r="I1168" s="34">
        <v>0.80972222222222201</v>
      </c>
      <c r="J1168" s="36">
        <v>46178</v>
      </c>
      <c r="K1168" s="126">
        <f t="shared" si="18"/>
        <v>46178</v>
      </c>
    </row>
    <row r="1169" spans="9:11" x14ac:dyDescent="0.2">
      <c r="I1169" s="34">
        <v>0.81041666666666701</v>
      </c>
      <c r="J1169" s="36">
        <v>46179</v>
      </c>
      <c r="K1169" s="126">
        <f t="shared" si="18"/>
        <v>46179</v>
      </c>
    </row>
    <row r="1170" spans="9:11" x14ac:dyDescent="0.2">
      <c r="I1170" s="34">
        <v>0.81111111111111101</v>
      </c>
      <c r="J1170" s="36">
        <v>46180</v>
      </c>
      <c r="K1170" s="126">
        <f t="shared" si="18"/>
        <v>46180</v>
      </c>
    </row>
    <row r="1171" spans="9:11" x14ac:dyDescent="0.2">
      <c r="I1171" s="34">
        <v>0.811805555555556</v>
      </c>
      <c r="J1171" s="36">
        <v>46181</v>
      </c>
      <c r="K1171" s="126">
        <f t="shared" si="18"/>
        <v>46181</v>
      </c>
    </row>
    <row r="1172" spans="9:11" x14ac:dyDescent="0.2">
      <c r="I1172" s="34">
        <v>0.8125</v>
      </c>
      <c r="J1172" s="36">
        <v>46182</v>
      </c>
      <c r="K1172" s="126">
        <f t="shared" si="18"/>
        <v>46182</v>
      </c>
    </row>
    <row r="1173" spans="9:11" x14ac:dyDescent="0.2">
      <c r="I1173" s="34">
        <v>0.813194444444444</v>
      </c>
      <c r="J1173" s="36">
        <v>46183</v>
      </c>
      <c r="K1173" s="126">
        <f t="shared" si="18"/>
        <v>46183</v>
      </c>
    </row>
    <row r="1174" spans="9:11" x14ac:dyDescent="0.2">
      <c r="I1174" s="34">
        <v>0.81388888888888899</v>
      </c>
      <c r="J1174" s="36">
        <v>46184</v>
      </c>
      <c r="K1174" s="126">
        <f t="shared" si="18"/>
        <v>46184</v>
      </c>
    </row>
    <row r="1175" spans="9:11" x14ac:dyDescent="0.2">
      <c r="I1175" s="34">
        <v>0.81458333333333299</v>
      </c>
      <c r="J1175" s="36">
        <v>46185</v>
      </c>
      <c r="K1175" s="126">
        <f t="shared" si="18"/>
        <v>46185</v>
      </c>
    </row>
    <row r="1176" spans="9:11" x14ac:dyDescent="0.2">
      <c r="I1176" s="34">
        <v>0.81527777777777799</v>
      </c>
      <c r="J1176" s="36">
        <v>46186</v>
      </c>
      <c r="K1176" s="126">
        <f t="shared" si="18"/>
        <v>46186</v>
      </c>
    </row>
    <row r="1177" spans="9:11" x14ac:dyDescent="0.2">
      <c r="I1177" s="34">
        <v>0.81597222222222199</v>
      </c>
      <c r="J1177" s="36">
        <v>46187</v>
      </c>
      <c r="K1177" s="126">
        <f t="shared" si="18"/>
        <v>46187</v>
      </c>
    </row>
    <row r="1178" spans="9:11" x14ac:dyDescent="0.2">
      <c r="I1178" s="34">
        <v>0.81666666666666698</v>
      </c>
      <c r="J1178" s="36">
        <v>46188</v>
      </c>
      <c r="K1178" s="126">
        <f t="shared" si="18"/>
        <v>46188</v>
      </c>
    </row>
    <row r="1179" spans="9:11" x14ac:dyDescent="0.2">
      <c r="I1179" s="34">
        <v>0.81736111111111098</v>
      </c>
      <c r="J1179" s="36">
        <v>46189</v>
      </c>
      <c r="K1179" s="126">
        <f t="shared" si="18"/>
        <v>46189</v>
      </c>
    </row>
    <row r="1180" spans="9:11" x14ac:dyDescent="0.2">
      <c r="I1180" s="34">
        <v>0.81805555555555598</v>
      </c>
      <c r="J1180" s="36">
        <v>46190</v>
      </c>
      <c r="K1180" s="126">
        <f t="shared" si="18"/>
        <v>46190</v>
      </c>
    </row>
    <row r="1181" spans="9:11" x14ac:dyDescent="0.2">
      <c r="I1181" s="34">
        <v>0.81874999999999998</v>
      </c>
      <c r="J1181" s="36">
        <v>46191</v>
      </c>
      <c r="K1181" s="126">
        <f t="shared" si="18"/>
        <v>46191</v>
      </c>
    </row>
    <row r="1182" spans="9:11" x14ac:dyDescent="0.2">
      <c r="I1182" s="34">
        <v>0.81944444444444497</v>
      </c>
      <c r="J1182" s="36">
        <v>46192</v>
      </c>
      <c r="K1182" s="126">
        <f t="shared" si="18"/>
        <v>46192</v>
      </c>
    </row>
    <row r="1183" spans="9:11" x14ac:dyDescent="0.2">
      <c r="I1183" s="34">
        <v>0.82013888888888897</v>
      </c>
      <c r="J1183" s="36">
        <v>46193</v>
      </c>
      <c r="K1183" s="126">
        <f t="shared" si="18"/>
        <v>46193</v>
      </c>
    </row>
    <row r="1184" spans="9:11" x14ac:dyDescent="0.2">
      <c r="I1184" s="34">
        <v>0.82083333333333297</v>
      </c>
      <c r="J1184" s="36">
        <v>46194</v>
      </c>
      <c r="K1184" s="126">
        <f t="shared" si="18"/>
        <v>46194</v>
      </c>
    </row>
    <row r="1185" spans="9:11" x14ac:dyDescent="0.2">
      <c r="I1185" s="34">
        <v>0.82152777777777797</v>
      </c>
      <c r="J1185" s="36">
        <v>46195</v>
      </c>
      <c r="K1185" s="126">
        <f t="shared" si="18"/>
        <v>46195</v>
      </c>
    </row>
    <row r="1186" spans="9:11" x14ac:dyDescent="0.2">
      <c r="I1186" s="34">
        <v>0.82222222222222197</v>
      </c>
      <c r="J1186" s="36">
        <v>46196</v>
      </c>
      <c r="K1186" s="126">
        <f t="shared" si="18"/>
        <v>46196</v>
      </c>
    </row>
    <row r="1187" spans="9:11" x14ac:dyDescent="0.2">
      <c r="I1187" s="34">
        <v>0.82291666666666696</v>
      </c>
      <c r="J1187" s="36">
        <v>46197</v>
      </c>
      <c r="K1187" s="126">
        <f t="shared" si="18"/>
        <v>46197</v>
      </c>
    </row>
    <row r="1188" spans="9:11" x14ac:dyDescent="0.2">
      <c r="I1188" s="34">
        <v>0.82361111111111096</v>
      </c>
      <c r="J1188" s="36">
        <v>46198</v>
      </c>
      <c r="K1188" s="126">
        <f t="shared" si="18"/>
        <v>46198</v>
      </c>
    </row>
    <row r="1189" spans="9:11" x14ac:dyDescent="0.2">
      <c r="I1189" s="34">
        <v>0.82430555555555596</v>
      </c>
      <c r="J1189" s="36">
        <v>46199</v>
      </c>
      <c r="K1189" s="126">
        <f t="shared" si="18"/>
        <v>46199</v>
      </c>
    </row>
    <row r="1190" spans="9:11" x14ac:dyDescent="0.2">
      <c r="I1190" s="34">
        <v>0.82499999999999996</v>
      </c>
      <c r="J1190" s="36">
        <v>46200</v>
      </c>
      <c r="K1190" s="126">
        <f t="shared" si="18"/>
        <v>46200</v>
      </c>
    </row>
    <row r="1191" spans="9:11" x14ac:dyDescent="0.2">
      <c r="I1191" s="34">
        <v>0.82569444444444495</v>
      </c>
      <c r="J1191" s="36">
        <v>46201</v>
      </c>
      <c r="K1191" s="126">
        <f t="shared" si="18"/>
        <v>46201</v>
      </c>
    </row>
    <row r="1192" spans="9:11" x14ac:dyDescent="0.2">
      <c r="I1192" s="34">
        <v>0.82638888888888895</v>
      </c>
      <c r="J1192" s="36">
        <v>46202</v>
      </c>
      <c r="K1192" s="126">
        <f t="shared" si="18"/>
        <v>46202</v>
      </c>
    </row>
    <row r="1193" spans="9:11" x14ac:dyDescent="0.2">
      <c r="I1193" s="34">
        <v>0.82708333333333295</v>
      </c>
      <c r="J1193" s="36">
        <v>46203</v>
      </c>
      <c r="K1193" s="126">
        <f t="shared" si="18"/>
        <v>46203</v>
      </c>
    </row>
    <row r="1194" spans="9:11" x14ac:dyDescent="0.2">
      <c r="I1194" s="34">
        <v>0.82777777777777795</v>
      </c>
      <c r="J1194" s="36">
        <v>46204</v>
      </c>
      <c r="K1194" s="126">
        <f t="shared" si="18"/>
        <v>46204</v>
      </c>
    </row>
    <row r="1195" spans="9:11" x14ac:dyDescent="0.2">
      <c r="I1195" s="34">
        <v>0.82847222222222205</v>
      </c>
      <c r="J1195" s="36">
        <v>46205</v>
      </c>
      <c r="K1195" s="126">
        <f t="shared" si="18"/>
        <v>46205</v>
      </c>
    </row>
    <row r="1196" spans="9:11" x14ac:dyDescent="0.2">
      <c r="I1196" s="34">
        <v>0.82916666666666705</v>
      </c>
      <c r="J1196" s="36">
        <v>46206</v>
      </c>
      <c r="K1196" s="126">
        <f t="shared" si="18"/>
        <v>46206</v>
      </c>
    </row>
    <row r="1197" spans="9:11" x14ac:dyDescent="0.2">
      <c r="I1197" s="34">
        <v>0.82986111111111105</v>
      </c>
      <c r="J1197" s="36">
        <v>46207</v>
      </c>
      <c r="K1197" s="126">
        <f t="shared" si="18"/>
        <v>46207</v>
      </c>
    </row>
    <row r="1198" spans="9:11" x14ac:dyDescent="0.2">
      <c r="I1198" s="34">
        <v>0.83055555555555605</v>
      </c>
      <c r="J1198" s="36">
        <v>46208</v>
      </c>
      <c r="K1198" s="126">
        <f t="shared" si="18"/>
        <v>46208</v>
      </c>
    </row>
    <row r="1199" spans="9:11" x14ac:dyDescent="0.2">
      <c r="I1199" s="34">
        <v>0.83125000000000004</v>
      </c>
      <c r="J1199" s="36">
        <v>46209</v>
      </c>
      <c r="K1199" s="126">
        <f t="shared" si="18"/>
        <v>46209</v>
      </c>
    </row>
    <row r="1200" spans="9:11" x14ac:dyDescent="0.2">
      <c r="I1200" s="34">
        <v>0.83194444444444404</v>
      </c>
      <c r="J1200" s="36">
        <v>46210</v>
      </c>
      <c r="K1200" s="126">
        <f t="shared" si="18"/>
        <v>46210</v>
      </c>
    </row>
    <row r="1201" spans="9:11" x14ac:dyDescent="0.2">
      <c r="I1201" s="34">
        <v>0.83263888888888904</v>
      </c>
      <c r="J1201" s="36">
        <v>46211</v>
      </c>
      <c r="K1201" s="126">
        <f t="shared" si="18"/>
        <v>46211</v>
      </c>
    </row>
    <row r="1202" spans="9:11" x14ac:dyDescent="0.2">
      <c r="I1202" s="34">
        <v>0.83333333333333304</v>
      </c>
      <c r="J1202" s="36">
        <v>46212</v>
      </c>
      <c r="K1202" s="126">
        <f t="shared" si="18"/>
        <v>46212</v>
      </c>
    </row>
    <row r="1203" spans="9:11" x14ac:dyDescent="0.2">
      <c r="I1203" s="34">
        <v>0.83402777777777803</v>
      </c>
      <c r="J1203" s="36">
        <v>46213</v>
      </c>
      <c r="K1203" s="126">
        <f t="shared" si="18"/>
        <v>46213</v>
      </c>
    </row>
    <row r="1204" spans="9:11" x14ac:dyDescent="0.2">
      <c r="I1204" s="34">
        <v>0.83472222222222203</v>
      </c>
      <c r="J1204" s="36">
        <v>46214</v>
      </c>
      <c r="K1204" s="126">
        <f t="shared" si="18"/>
        <v>46214</v>
      </c>
    </row>
    <row r="1205" spans="9:11" x14ac:dyDescent="0.2">
      <c r="I1205" s="34">
        <v>0.83541666666666703</v>
      </c>
      <c r="J1205" s="36">
        <v>46215</v>
      </c>
      <c r="K1205" s="126">
        <f t="shared" si="18"/>
        <v>46215</v>
      </c>
    </row>
    <row r="1206" spans="9:11" x14ac:dyDescent="0.2">
      <c r="I1206" s="34">
        <v>0.83611111111111103</v>
      </c>
      <c r="J1206" s="36">
        <v>46216</v>
      </c>
      <c r="K1206" s="126">
        <f t="shared" si="18"/>
        <v>46216</v>
      </c>
    </row>
    <row r="1207" spans="9:11" x14ac:dyDescent="0.2">
      <c r="I1207" s="34">
        <v>0.83680555555555602</v>
      </c>
      <c r="J1207" s="36">
        <v>46217</v>
      </c>
      <c r="K1207" s="126">
        <f t="shared" si="18"/>
        <v>46217</v>
      </c>
    </row>
    <row r="1208" spans="9:11" x14ac:dyDescent="0.2">
      <c r="I1208" s="34">
        <v>0.83750000000000002</v>
      </c>
      <c r="J1208" s="36">
        <v>46218</v>
      </c>
      <c r="K1208" s="126">
        <f t="shared" si="18"/>
        <v>46218</v>
      </c>
    </row>
    <row r="1209" spans="9:11" x14ac:dyDescent="0.2">
      <c r="I1209" s="34">
        <v>0.83819444444444402</v>
      </c>
      <c r="J1209" s="36">
        <v>46219</v>
      </c>
      <c r="K1209" s="126">
        <f t="shared" si="18"/>
        <v>46219</v>
      </c>
    </row>
    <row r="1210" spans="9:11" x14ac:dyDescent="0.2">
      <c r="I1210" s="34">
        <v>0.83888888888888902</v>
      </c>
      <c r="J1210" s="36">
        <v>46220</v>
      </c>
      <c r="K1210" s="126">
        <f t="shared" si="18"/>
        <v>46220</v>
      </c>
    </row>
    <row r="1211" spans="9:11" x14ac:dyDescent="0.2">
      <c r="I1211" s="34">
        <v>0.83958333333333302</v>
      </c>
      <c r="J1211" s="36">
        <v>46221</v>
      </c>
      <c r="K1211" s="126">
        <f t="shared" si="18"/>
        <v>46221</v>
      </c>
    </row>
    <row r="1212" spans="9:11" x14ac:dyDescent="0.2">
      <c r="I1212" s="34">
        <v>0.84027777777777801</v>
      </c>
      <c r="J1212" s="36">
        <v>46222</v>
      </c>
      <c r="K1212" s="126">
        <f t="shared" si="18"/>
        <v>46222</v>
      </c>
    </row>
    <row r="1213" spans="9:11" x14ac:dyDescent="0.2">
      <c r="I1213" s="34">
        <v>0.84097222222222201</v>
      </c>
      <c r="J1213" s="36">
        <v>46223</v>
      </c>
      <c r="K1213" s="126">
        <f t="shared" si="18"/>
        <v>46223</v>
      </c>
    </row>
    <row r="1214" spans="9:11" x14ac:dyDescent="0.2">
      <c r="I1214" s="34">
        <v>0.84166666666666701</v>
      </c>
      <c r="J1214" s="36">
        <v>46224</v>
      </c>
      <c r="K1214" s="126">
        <f t="shared" si="18"/>
        <v>46224</v>
      </c>
    </row>
    <row r="1215" spans="9:11" x14ac:dyDescent="0.2">
      <c r="I1215" s="34">
        <v>0.84236111111111101</v>
      </c>
      <c r="J1215" s="36">
        <v>46225</v>
      </c>
      <c r="K1215" s="126">
        <f t="shared" si="18"/>
        <v>46225</v>
      </c>
    </row>
    <row r="1216" spans="9:11" x14ac:dyDescent="0.2">
      <c r="I1216" s="34">
        <v>0.843055555555556</v>
      </c>
      <c r="J1216" s="36">
        <v>46226</v>
      </c>
      <c r="K1216" s="126">
        <f t="shared" si="18"/>
        <v>46226</v>
      </c>
    </row>
    <row r="1217" spans="9:11" x14ac:dyDescent="0.2">
      <c r="I1217" s="34">
        <v>0.84375</v>
      </c>
      <c r="J1217" s="36">
        <v>46227</v>
      </c>
      <c r="K1217" s="126">
        <f t="shared" si="18"/>
        <v>46227</v>
      </c>
    </row>
    <row r="1218" spans="9:11" x14ac:dyDescent="0.2">
      <c r="I1218" s="34">
        <v>0.844444444444444</v>
      </c>
      <c r="J1218" s="36">
        <v>46228</v>
      </c>
      <c r="K1218" s="126">
        <f t="shared" si="18"/>
        <v>46228</v>
      </c>
    </row>
    <row r="1219" spans="9:11" x14ac:dyDescent="0.2">
      <c r="I1219" s="34">
        <v>0.84513888888888899</v>
      </c>
      <c r="J1219" s="36">
        <v>46229</v>
      </c>
      <c r="K1219" s="126">
        <f t="shared" si="18"/>
        <v>46229</v>
      </c>
    </row>
    <row r="1220" spans="9:11" x14ac:dyDescent="0.2">
      <c r="I1220" s="34">
        <v>0.84583333333333299</v>
      </c>
      <c r="J1220" s="36">
        <v>46230</v>
      </c>
      <c r="K1220" s="126">
        <f t="shared" ref="K1220:K1283" si="19">+J1220</f>
        <v>46230</v>
      </c>
    </row>
    <row r="1221" spans="9:11" x14ac:dyDescent="0.2">
      <c r="I1221" s="34">
        <v>0.84652777777777799</v>
      </c>
      <c r="J1221" s="36">
        <v>46231</v>
      </c>
      <c r="K1221" s="126">
        <f t="shared" si="19"/>
        <v>46231</v>
      </c>
    </row>
    <row r="1222" spans="9:11" x14ac:dyDescent="0.2">
      <c r="I1222" s="34">
        <v>0.84722222222222199</v>
      </c>
      <c r="J1222" s="36">
        <v>46232</v>
      </c>
      <c r="K1222" s="126">
        <f t="shared" si="19"/>
        <v>46232</v>
      </c>
    </row>
    <row r="1223" spans="9:11" x14ac:dyDescent="0.2">
      <c r="I1223" s="34">
        <v>0.84791666666666698</v>
      </c>
      <c r="J1223" s="36">
        <v>46233</v>
      </c>
      <c r="K1223" s="126">
        <f t="shared" si="19"/>
        <v>46233</v>
      </c>
    </row>
    <row r="1224" spans="9:11" x14ac:dyDescent="0.2">
      <c r="I1224" s="34">
        <v>0.84861111111111098</v>
      </c>
      <c r="J1224" s="36">
        <v>46234</v>
      </c>
      <c r="K1224" s="126">
        <f t="shared" si="19"/>
        <v>46234</v>
      </c>
    </row>
    <row r="1225" spans="9:11" x14ac:dyDescent="0.2">
      <c r="I1225" s="34">
        <v>0.84930555555555598</v>
      </c>
      <c r="J1225" s="36">
        <v>46235</v>
      </c>
      <c r="K1225" s="126">
        <f t="shared" si="19"/>
        <v>46235</v>
      </c>
    </row>
    <row r="1226" spans="9:11" x14ac:dyDescent="0.2">
      <c r="I1226" s="34">
        <v>0.85</v>
      </c>
      <c r="J1226" s="36">
        <v>46236</v>
      </c>
      <c r="K1226" s="126">
        <f t="shared" si="19"/>
        <v>46236</v>
      </c>
    </row>
    <row r="1227" spans="9:11" x14ac:dyDescent="0.2">
      <c r="I1227" s="34">
        <v>0.85069444444444497</v>
      </c>
      <c r="J1227" s="36">
        <v>46237</v>
      </c>
      <c r="K1227" s="126">
        <f t="shared" si="19"/>
        <v>46237</v>
      </c>
    </row>
    <row r="1228" spans="9:11" x14ac:dyDescent="0.2">
      <c r="I1228" s="34">
        <v>0.85138888888888897</v>
      </c>
      <c r="J1228" s="36">
        <v>46238</v>
      </c>
      <c r="K1228" s="126">
        <f t="shared" si="19"/>
        <v>46238</v>
      </c>
    </row>
    <row r="1229" spans="9:11" x14ac:dyDescent="0.2">
      <c r="I1229" s="34">
        <v>0.85208333333333297</v>
      </c>
      <c r="J1229" s="36">
        <v>46239</v>
      </c>
      <c r="K1229" s="126">
        <f t="shared" si="19"/>
        <v>46239</v>
      </c>
    </row>
    <row r="1230" spans="9:11" x14ac:dyDescent="0.2">
      <c r="I1230" s="34">
        <v>0.85277777777777797</v>
      </c>
      <c r="J1230" s="36">
        <v>46240</v>
      </c>
      <c r="K1230" s="126">
        <f t="shared" si="19"/>
        <v>46240</v>
      </c>
    </row>
    <row r="1231" spans="9:11" x14ac:dyDescent="0.2">
      <c r="I1231" s="34">
        <v>0.85347222222222197</v>
      </c>
      <c r="J1231" s="36">
        <v>46241</v>
      </c>
      <c r="K1231" s="126">
        <f t="shared" si="19"/>
        <v>46241</v>
      </c>
    </row>
    <row r="1232" spans="9:11" x14ac:dyDescent="0.2">
      <c r="I1232" s="34">
        <v>0.85416666666666696</v>
      </c>
      <c r="J1232" s="36">
        <v>46242</v>
      </c>
      <c r="K1232" s="126">
        <f t="shared" si="19"/>
        <v>46242</v>
      </c>
    </row>
    <row r="1233" spans="9:11" x14ac:dyDescent="0.2">
      <c r="I1233" s="34">
        <v>0.85486111111111096</v>
      </c>
      <c r="J1233" s="36">
        <v>46243</v>
      </c>
      <c r="K1233" s="126">
        <f t="shared" si="19"/>
        <v>46243</v>
      </c>
    </row>
    <row r="1234" spans="9:11" x14ac:dyDescent="0.2">
      <c r="I1234" s="34">
        <v>0.85555555555555596</v>
      </c>
      <c r="J1234" s="36">
        <v>46244</v>
      </c>
      <c r="K1234" s="126">
        <f t="shared" si="19"/>
        <v>46244</v>
      </c>
    </row>
    <row r="1235" spans="9:11" x14ac:dyDescent="0.2">
      <c r="I1235" s="34">
        <v>0.85624999999999996</v>
      </c>
      <c r="J1235" s="36">
        <v>46245</v>
      </c>
      <c r="K1235" s="126">
        <f t="shared" si="19"/>
        <v>46245</v>
      </c>
    </row>
    <row r="1236" spans="9:11" x14ac:dyDescent="0.2">
      <c r="I1236" s="34">
        <v>0.85694444444444495</v>
      </c>
      <c r="J1236" s="36">
        <v>46246</v>
      </c>
      <c r="K1236" s="126">
        <f t="shared" si="19"/>
        <v>46246</v>
      </c>
    </row>
    <row r="1237" spans="9:11" x14ac:dyDescent="0.2">
      <c r="I1237" s="34">
        <v>0.85763888888888895</v>
      </c>
      <c r="J1237" s="36">
        <v>46247</v>
      </c>
      <c r="K1237" s="126">
        <f t="shared" si="19"/>
        <v>46247</v>
      </c>
    </row>
    <row r="1238" spans="9:11" x14ac:dyDescent="0.2">
      <c r="I1238" s="34">
        <v>0.85833333333333295</v>
      </c>
      <c r="J1238" s="36">
        <v>46248</v>
      </c>
      <c r="K1238" s="126">
        <f t="shared" si="19"/>
        <v>46248</v>
      </c>
    </row>
    <row r="1239" spans="9:11" x14ac:dyDescent="0.2">
      <c r="I1239" s="34">
        <v>0.85902777777777795</v>
      </c>
      <c r="J1239" s="36">
        <v>46249</v>
      </c>
      <c r="K1239" s="126">
        <f t="shared" si="19"/>
        <v>46249</v>
      </c>
    </row>
    <row r="1240" spans="9:11" x14ac:dyDescent="0.2">
      <c r="I1240" s="34">
        <v>0.85972222222222205</v>
      </c>
      <c r="J1240" s="36">
        <v>46250</v>
      </c>
      <c r="K1240" s="126">
        <f t="shared" si="19"/>
        <v>46250</v>
      </c>
    </row>
    <row r="1241" spans="9:11" x14ac:dyDescent="0.2">
      <c r="I1241" s="34">
        <v>0.86041666666666705</v>
      </c>
      <c r="J1241" s="36">
        <v>46251</v>
      </c>
      <c r="K1241" s="126">
        <f t="shared" si="19"/>
        <v>46251</v>
      </c>
    </row>
    <row r="1242" spans="9:11" x14ac:dyDescent="0.2">
      <c r="I1242" s="34">
        <v>0.86111111111111105</v>
      </c>
      <c r="J1242" s="36">
        <v>46252</v>
      </c>
      <c r="K1242" s="126">
        <f t="shared" si="19"/>
        <v>46252</v>
      </c>
    </row>
    <row r="1243" spans="9:11" x14ac:dyDescent="0.2">
      <c r="I1243" s="34">
        <v>0.86180555555555605</v>
      </c>
      <c r="J1243" s="36">
        <v>46253</v>
      </c>
      <c r="K1243" s="126">
        <f t="shared" si="19"/>
        <v>46253</v>
      </c>
    </row>
    <row r="1244" spans="9:11" x14ac:dyDescent="0.2">
      <c r="I1244" s="34">
        <v>0.86250000000000004</v>
      </c>
      <c r="J1244" s="36">
        <v>46254</v>
      </c>
      <c r="K1244" s="126">
        <f t="shared" si="19"/>
        <v>46254</v>
      </c>
    </row>
    <row r="1245" spans="9:11" x14ac:dyDescent="0.2">
      <c r="I1245" s="34">
        <v>0.86319444444444404</v>
      </c>
      <c r="J1245" s="36">
        <v>46255</v>
      </c>
      <c r="K1245" s="126">
        <f t="shared" si="19"/>
        <v>46255</v>
      </c>
    </row>
    <row r="1246" spans="9:11" x14ac:dyDescent="0.2">
      <c r="I1246" s="34">
        <v>0.86388888888888904</v>
      </c>
      <c r="J1246" s="36">
        <v>46256</v>
      </c>
      <c r="K1246" s="126">
        <f t="shared" si="19"/>
        <v>46256</v>
      </c>
    </row>
    <row r="1247" spans="9:11" x14ac:dyDescent="0.2">
      <c r="I1247" s="34">
        <v>0.86458333333333304</v>
      </c>
      <c r="J1247" s="36">
        <v>46257</v>
      </c>
      <c r="K1247" s="126">
        <f t="shared" si="19"/>
        <v>46257</v>
      </c>
    </row>
    <row r="1248" spans="9:11" x14ac:dyDescent="0.2">
      <c r="I1248" s="34">
        <v>0.86527777777777803</v>
      </c>
      <c r="J1248" s="36">
        <v>46258</v>
      </c>
      <c r="K1248" s="126">
        <f t="shared" si="19"/>
        <v>46258</v>
      </c>
    </row>
    <row r="1249" spans="9:11" x14ac:dyDescent="0.2">
      <c r="I1249" s="34">
        <v>0.86597222222222203</v>
      </c>
      <c r="J1249" s="36">
        <v>46259</v>
      </c>
      <c r="K1249" s="126">
        <f t="shared" si="19"/>
        <v>46259</v>
      </c>
    </row>
    <row r="1250" spans="9:11" x14ac:dyDescent="0.2">
      <c r="I1250" s="34">
        <v>0.86666666666666703</v>
      </c>
      <c r="J1250" s="36">
        <v>46260</v>
      </c>
      <c r="K1250" s="126">
        <f t="shared" si="19"/>
        <v>46260</v>
      </c>
    </row>
    <row r="1251" spans="9:11" x14ac:dyDescent="0.2">
      <c r="I1251" s="34">
        <v>0.86736111111111103</v>
      </c>
      <c r="J1251" s="36">
        <v>46261</v>
      </c>
      <c r="K1251" s="126">
        <f t="shared" si="19"/>
        <v>46261</v>
      </c>
    </row>
    <row r="1252" spans="9:11" x14ac:dyDescent="0.2">
      <c r="I1252" s="34">
        <v>0.86805555555555602</v>
      </c>
      <c r="J1252" s="36">
        <v>46262</v>
      </c>
      <c r="K1252" s="126">
        <f t="shared" si="19"/>
        <v>46262</v>
      </c>
    </row>
    <row r="1253" spans="9:11" x14ac:dyDescent="0.2">
      <c r="I1253" s="34">
        <v>0.86875000000000002</v>
      </c>
      <c r="J1253" s="36">
        <v>46263</v>
      </c>
      <c r="K1253" s="126">
        <f t="shared" si="19"/>
        <v>46263</v>
      </c>
    </row>
    <row r="1254" spans="9:11" x14ac:dyDescent="0.2">
      <c r="I1254" s="34">
        <v>0.86944444444444402</v>
      </c>
      <c r="J1254" s="36">
        <v>46264</v>
      </c>
      <c r="K1254" s="126">
        <f t="shared" si="19"/>
        <v>46264</v>
      </c>
    </row>
    <row r="1255" spans="9:11" x14ac:dyDescent="0.2">
      <c r="I1255" s="34">
        <v>0.87013888888888902</v>
      </c>
      <c r="J1255" s="36">
        <v>46265</v>
      </c>
      <c r="K1255" s="126">
        <f t="shared" si="19"/>
        <v>46265</v>
      </c>
    </row>
    <row r="1256" spans="9:11" x14ac:dyDescent="0.2">
      <c r="I1256" s="34">
        <v>0.87083333333333302</v>
      </c>
      <c r="J1256" s="36">
        <v>46266</v>
      </c>
      <c r="K1256" s="126">
        <f t="shared" si="19"/>
        <v>46266</v>
      </c>
    </row>
    <row r="1257" spans="9:11" x14ac:dyDescent="0.2">
      <c r="I1257" s="34">
        <v>0.87152777777777801</v>
      </c>
      <c r="J1257" s="36">
        <v>46267</v>
      </c>
      <c r="K1257" s="126">
        <f t="shared" si="19"/>
        <v>46267</v>
      </c>
    </row>
    <row r="1258" spans="9:11" x14ac:dyDescent="0.2">
      <c r="I1258" s="34">
        <v>0.87222222222222201</v>
      </c>
      <c r="J1258" s="36">
        <v>46268</v>
      </c>
      <c r="K1258" s="126">
        <f t="shared" si="19"/>
        <v>46268</v>
      </c>
    </row>
    <row r="1259" spans="9:11" x14ac:dyDescent="0.2">
      <c r="I1259" s="34">
        <v>0.87291666666666701</v>
      </c>
      <c r="J1259" s="36">
        <v>46269</v>
      </c>
      <c r="K1259" s="126">
        <f t="shared" si="19"/>
        <v>46269</v>
      </c>
    </row>
    <row r="1260" spans="9:11" x14ac:dyDescent="0.2">
      <c r="I1260" s="34">
        <v>0.87361111111111101</v>
      </c>
      <c r="J1260" s="36">
        <v>46270</v>
      </c>
      <c r="K1260" s="126">
        <f t="shared" si="19"/>
        <v>46270</v>
      </c>
    </row>
    <row r="1261" spans="9:11" x14ac:dyDescent="0.2">
      <c r="I1261" s="34">
        <v>0.874305555555556</v>
      </c>
      <c r="J1261" s="36">
        <v>46271</v>
      </c>
      <c r="K1261" s="126">
        <f t="shared" si="19"/>
        <v>46271</v>
      </c>
    </row>
    <row r="1262" spans="9:11" x14ac:dyDescent="0.2">
      <c r="I1262" s="34">
        <v>0.875</v>
      </c>
      <c r="J1262" s="36">
        <v>46272</v>
      </c>
      <c r="K1262" s="126">
        <f t="shared" si="19"/>
        <v>46272</v>
      </c>
    </row>
    <row r="1263" spans="9:11" x14ac:dyDescent="0.2">
      <c r="I1263" s="34">
        <v>0.875694444444444</v>
      </c>
      <c r="J1263" s="36">
        <v>46273</v>
      </c>
      <c r="K1263" s="126">
        <f t="shared" si="19"/>
        <v>46273</v>
      </c>
    </row>
    <row r="1264" spans="9:11" x14ac:dyDescent="0.2">
      <c r="I1264" s="34">
        <v>0.87638888888888899</v>
      </c>
      <c r="J1264" s="36">
        <v>46274</v>
      </c>
      <c r="K1264" s="126">
        <f t="shared" si="19"/>
        <v>46274</v>
      </c>
    </row>
    <row r="1265" spans="9:11" x14ac:dyDescent="0.2">
      <c r="I1265" s="34">
        <v>0.87708333333333299</v>
      </c>
      <c r="J1265" s="36">
        <v>46275</v>
      </c>
      <c r="K1265" s="126">
        <f t="shared" si="19"/>
        <v>46275</v>
      </c>
    </row>
    <row r="1266" spans="9:11" x14ac:dyDescent="0.2">
      <c r="I1266" s="34">
        <v>0.87777777777777799</v>
      </c>
      <c r="J1266" s="36">
        <v>46276</v>
      </c>
      <c r="K1266" s="126">
        <f t="shared" si="19"/>
        <v>46276</v>
      </c>
    </row>
    <row r="1267" spans="9:11" x14ac:dyDescent="0.2">
      <c r="I1267" s="34">
        <v>0.87847222222222199</v>
      </c>
      <c r="J1267" s="36">
        <v>46277</v>
      </c>
      <c r="K1267" s="126">
        <f t="shared" si="19"/>
        <v>46277</v>
      </c>
    </row>
    <row r="1268" spans="9:11" x14ac:dyDescent="0.2">
      <c r="I1268" s="34">
        <v>0.87916666666666698</v>
      </c>
      <c r="J1268" s="36">
        <v>46278</v>
      </c>
      <c r="K1268" s="126">
        <f t="shared" si="19"/>
        <v>46278</v>
      </c>
    </row>
    <row r="1269" spans="9:11" x14ac:dyDescent="0.2">
      <c r="I1269" s="34">
        <v>0.87986111111111098</v>
      </c>
      <c r="J1269" s="36">
        <v>46279</v>
      </c>
      <c r="K1269" s="126">
        <f t="shared" si="19"/>
        <v>46279</v>
      </c>
    </row>
    <row r="1270" spans="9:11" x14ac:dyDescent="0.2">
      <c r="I1270" s="34">
        <v>0.88055555555555598</v>
      </c>
      <c r="J1270" s="36">
        <v>46280</v>
      </c>
      <c r="K1270" s="126">
        <f t="shared" si="19"/>
        <v>46280</v>
      </c>
    </row>
    <row r="1271" spans="9:11" x14ac:dyDescent="0.2">
      <c r="I1271" s="34">
        <v>0.88124999999999998</v>
      </c>
      <c r="J1271" s="36">
        <v>46281</v>
      </c>
      <c r="K1271" s="126">
        <f t="shared" si="19"/>
        <v>46281</v>
      </c>
    </row>
    <row r="1272" spans="9:11" x14ac:dyDescent="0.2">
      <c r="I1272" s="34">
        <v>0.88194444444444497</v>
      </c>
      <c r="J1272" s="36">
        <v>46282</v>
      </c>
      <c r="K1272" s="126">
        <f t="shared" si="19"/>
        <v>46282</v>
      </c>
    </row>
    <row r="1273" spans="9:11" x14ac:dyDescent="0.2">
      <c r="I1273" s="34">
        <v>0.88263888888888897</v>
      </c>
      <c r="J1273" s="36">
        <v>46283</v>
      </c>
      <c r="K1273" s="126">
        <f t="shared" si="19"/>
        <v>46283</v>
      </c>
    </row>
    <row r="1274" spans="9:11" x14ac:dyDescent="0.2">
      <c r="I1274" s="34">
        <v>0.88333333333333297</v>
      </c>
      <c r="J1274" s="36">
        <v>46284</v>
      </c>
      <c r="K1274" s="126">
        <f t="shared" si="19"/>
        <v>46284</v>
      </c>
    </row>
    <row r="1275" spans="9:11" x14ac:dyDescent="0.2">
      <c r="I1275" s="34">
        <v>0.88402777777777797</v>
      </c>
      <c r="J1275" s="36">
        <v>46285</v>
      </c>
      <c r="K1275" s="126">
        <f t="shared" si="19"/>
        <v>46285</v>
      </c>
    </row>
    <row r="1276" spans="9:11" x14ac:dyDescent="0.2">
      <c r="I1276" s="34">
        <v>0.88472222222222197</v>
      </c>
      <c r="J1276" s="36">
        <v>46286</v>
      </c>
      <c r="K1276" s="126">
        <f t="shared" si="19"/>
        <v>46286</v>
      </c>
    </row>
    <row r="1277" spans="9:11" x14ac:dyDescent="0.2">
      <c r="I1277" s="34">
        <v>0.88541666666666696</v>
      </c>
      <c r="J1277" s="36">
        <v>46287</v>
      </c>
      <c r="K1277" s="126">
        <f t="shared" si="19"/>
        <v>46287</v>
      </c>
    </row>
    <row r="1278" spans="9:11" x14ac:dyDescent="0.2">
      <c r="I1278" s="34">
        <v>0.88611111111111096</v>
      </c>
      <c r="J1278" s="36">
        <v>46288</v>
      </c>
      <c r="K1278" s="126">
        <f t="shared" si="19"/>
        <v>46288</v>
      </c>
    </row>
    <row r="1279" spans="9:11" x14ac:dyDescent="0.2">
      <c r="I1279" s="34">
        <v>0.88680555555555596</v>
      </c>
      <c r="J1279" s="36">
        <v>46289</v>
      </c>
      <c r="K1279" s="126">
        <f t="shared" si="19"/>
        <v>46289</v>
      </c>
    </row>
    <row r="1280" spans="9:11" x14ac:dyDescent="0.2">
      <c r="I1280" s="34">
        <v>0.88749999999999996</v>
      </c>
      <c r="J1280" s="36">
        <v>46290</v>
      </c>
      <c r="K1280" s="126">
        <f t="shared" si="19"/>
        <v>46290</v>
      </c>
    </row>
    <row r="1281" spans="9:11" x14ac:dyDescent="0.2">
      <c r="I1281" s="34">
        <v>0.88819444444444495</v>
      </c>
      <c r="J1281" s="36">
        <v>46291</v>
      </c>
      <c r="K1281" s="126">
        <f t="shared" si="19"/>
        <v>46291</v>
      </c>
    </row>
    <row r="1282" spans="9:11" x14ac:dyDescent="0.2">
      <c r="I1282" s="34">
        <v>0.88888888888888895</v>
      </c>
      <c r="J1282" s="36">
        <v>46292</v>
      </c>
      <c r="K1282" s="126">
        <f t="shared" si="19"/>
        <v>46292</v>
      </c>
    </row>
    <row r="1283" spans="9:11" x14ac:dyDescent="0.2">
      <c r="I1283" s="34">
        <v>0.88958333333333295</v>
      </c>
      <c r="J1283" s="36">
        <v>46293</v>
      </c>
      <c r="K1283" s="126">
        <f t="shared" si="19"/>
        <v>46293</v>
      </c>
    </row>
    <row r="1284" spans="9:11" x14ac:dyDescent="0.2">
      <c r="I1284" s="34">
        <v>0.89027777777777795</v>
      </c>
      <c r="J1284" s="36">
        <v>46294</v>
      </c>
      <c r="K1284" s="126">
        <f t="shared" ref="K1284:K1347" si="20">+J1284</f>
        <v>46294</v>
      </c>
    </row>
    <row r="1285" spans="9:11" x14ac:dyDescent="0.2">
      <c r="I1285" s="34">
        <v>0.89097222222222205</v>
      </c>
      <c r="J1285" s="36">
        <v>46295</v>
      </c>
      <c r="K1285" s="126">
        <f t="shared" si="20"/>
        <v>46295</v>
      </c>
    </row>
    <row r="1286" spans="9:11" x14ac:dyDescent="0.2">
      <c r="I1286" s="34">
        <v>0.89166666666666705</v>
      </c>
      <c r="J1286" s="36">
        <v>46296</v>
      </c>
      <c r="K1286" s="126">
        <f t="shared" si="20"/>
        <v>46296</v>
      </c>
    </row>
    <row r="1287" spans="9:11" x14ac:dyDescent="0.2">
      <c r="I1287" s="34">
        <v>0.89236111111111105</v>
      </c>
      <c r="J1287" s="36">
        <v>46297</v>
      </c>
      <c r="K1287" s="126">
        <f t="shared" si="20"/>
        <v>46297</v>
      </c>
    </row>
    <row r="1288" spans="9:11" x14ac:dyDescent="0.2">
      <c r="I1288" s="34">
        <v>0.89305555555555605</v>
      </c>
      <c r="J1288" s="36">
        <v>46298</v>
      </c>
      <c r="K1288" s="126">
        <f t="shared" si="20"/>
        <v>46298</v>
      </c>
    </row>
    <row r="1289" spans="9:11" x14ac:dyDescent="0.2">
      <c r="I1289" s="34">
        <v>0.89375000000000004</v>
      </c>
      <c r="J1289" s="36">
        <v>46299</v>
      </c>
      <c r="K1289" s="126">
        <f t="shared" si="20"/>
        <v>46299</v>
      </c>
    </row>
    <row r="1290" spans="9:11" x14ac:dyDescent="0.2">
      <c r="I1290" s="34">
        <v>0.89444444444444404</v>
      </c>
      <c r="J1290" s="36">
        <v>46300</v>
      </c>
      <c r="K1290" s="126">
        <f t="shared" si="20"/>
        <v>46300</v>
      </c>
    </row>
    <row r="1291" spans="9:11" x14ac:dyDescent="0.2">
      <c r="I1291" s="34">
        <v>0.89513888888888904</v>
      </c>
      <c r="J1291" s="36">
        <v>46301</v>
      </c>
      <c r="K1291" s="126">
        <f t="shared" si="20"/>
        <v>46301</v>
      </c>
    </row>
    <row r="1292" spans="9:11" x14ac:dyDescent="0.2">
      <c r="I1292" s="34">
        <v>0.89583333333333304</v>
      </c>
      <c r="J1292" s="36">
        <v>46302</v>
      </c>
      <c r="K1292" s="126">
        <f t="shared" si="20"/>
        <v>46302</v>
      </c>
    </row>
    <row r="1293" spans="9:11" x14ac:dyDescent="0.2">
      <c r="I1293" s="34">
        <v>0.89652777777777803</v>
      </c>
      <c r="J1293" s="36">
        <v>46303</v>
      </c>
      <c r="K1293" s="126">
        <f t="shared" si="20"/>
        <v>46303</v>
      </c>
    </row>
    <row r="1294" spans="9:11" x14ac:dyDescent="0.2">
      <c r="I1294" s="34">
        <v>0.89722222222222203</v>
      </c>
      <c r="J1294" s="36">
        <v>46304</v>
      </c>
      <c r="K1294" s="126">
        <f t="shared" si="20"/>
        <v>46304</v>
      </c>
    </row>
    <row r="1295" spans="9:11" x14ac:dyDescent="0.2">
      <c r="I1295" s="34">
        <v>0.89791666666666703</v>
      </c>
      <c r="J1295" s="36">
        <v>46305</v>
      </c>
      <c r="K1295" s="126">
        <f t="shared" si="20"/>
        <v>46305</v>
      </c>
    </row>
    <row r="1296" spans="9:11" x14ac:dyDescent="0.2">
      <c r="I1296" s="34">
        <v>0.89861111111111103</v>
      </c>
      <c r="J1296" s="36">
        <v>46306</v>
      </c>
      <c r="K1296" s="126">
        <f t="shared" si="20"/>
        <v>46306</v>
      </c>
    </row>
    <row r="1297" spans="9:11" x14ac:dyDescent="0.2">
      <c r="I1297" s="34">
        <v>0.89930555555555602</v>
      </c>
      <c r="J1297" s="36">
        <v>46307</v>
      </c>
      <c r="K1297" s="126">
        <f t="shared" si="20"/>
        <v>46307</v>
      </c>
    </row>
    <row r="1298" spans="9:11" x14ac:dyDescent="0.2">
      <c r="I1298" s="34">
        <v>0.9</v>
      </c>
      <c r="J1298" s="36">
        <v>46308</v>
      </c>
      <c r="K1298" s="126">
        <f t="shared" si="20"/>
        <v>46308</v>
      </c>
    </row>
    <row r="1299" spans="9:11" x14ac:dyDescent="0.2">
      <c r="I1299" s="34">
        <v>0.90069444444444402</v>
      </c>
      <c r="J1299" s="36">
        <v>46309</v>
      </c>
      <c r="K1299" s="126">
        <f t="shared" si="20"/>
        <v>46309</v>
      </c>
    </row>
    <row r="1300" spans="9:11" x14ac:dyDescent="0.2">
      <c r="I1300" s="34">
        <v>0.90138888888888902</v>
      </c>
      <c r="J1300" s="36">
        <v>46310</v>
      </c>
      <c r="K1300" s="126">
        <f t="shared" si="20"/>
        <v>46310</v>
      </c>
    </row>
    <row r="1301" spans="9:11" x14ac:dyDescent="0.2">
      <c r="I1301" s="34">
        <v>0.90208333333333302</v>
      </c>
      <c r="J1301" s="36">
        <v>46311</v>
      </c>
      <c r="K1301" s="126">
        <f t="shared" si="20"/>
        <v>46311</v>
      </c>
    </row>
    <row r="1302" spans="9:11" x14ac:dyDescent="0.2">
      <c r="I1302" s="34">
        <v>0.90277777777777801</v>
      </c>
      <c r="J1302" s="36">
        <v>46312</v>
      </c>
      <c r="K1302" s="126">
        <f t="shared" si="20"/>
        <v>46312</v>
      </c>
    </row>
    <row r="1303" spans="9:11" x14ac:dyDescent="0.2">
      <c r="I1303" s="34">
        <v>0.90347222222222201</v>
      </c>
      <c r="J1303" s="36">
        <v>46313</v>
      </c>
      <c r="K1303" s="126">
        <f t="shared" si="20"/>
        <v>46313</v>
      </c>
    </row>
    <row r="1304" spans="9:11" x14ac:dyDescent="0.2">
      <c r="I1304" s="34">
        <v>0.90416666666666701</v>
      </c>
      <c r="J1304" s="36">
        <v>46314</v>
      </c>
      <c r="K1304" s="126">
        <f t="shared" si="20"/>
        <v>46314</v>
      </c>
    </row>
    <row r="1305" spans="9:11" x14ac:dyDescent="0.2">
      <c r="I1305" s="34">
        <v>0.90486111111111101</v>
      </c>
      <c r="J1305" s="36">
        <v>46315</v>
      </c>
      <c r="K1305" s="126">
        <f t="shared" si="20"/>
        <v>46315</v>
      </c>
    </row>
    <row r="1306" spans="9:11" x14ac:dyDescent="0.2">
      <c r="I1306" s="34">
        <v>0.905555555555556</v>
      </c>
      <c r="J1306" s="36">
        <v>46316</v>
      </c>
      <c r="K1306" s="126">
        <f t="shared" si="20"/>
        <v>46316</v>
      </c>
    </row>
    <row r="1307" spans="9:11" x14ac:dyDescent="0.2">
      <c r="I1307" s="34">
        <v>0.90625</v>
      </c>
      <c r="J1307" s="36">
        <v>46317</v>
      </c>
      <c r="K1307" s="126">
        <f t="shared" si="20"/>
        <v>46317</v>
      </c>
    </row>
    <row r="1308" spans="9:11" x14ac:dyDescent="0.2">
      <c r="I1308" s="34">
        <v>0.906944444444444</v>
      </c>
      <c r="J1308" s="36">
        <v>46318</v>
      </c>
      <c r="K1308" s="126">
        <f t="shared" si="20"/>
        <v>46318</v>
      </c>
    </row>
    <row r="1309" spans="9:11" x14ac:dyDescent="0.2">
      <c r="I1309" s="34">
        <v>0.90763888888888899</v>
      </c>
      <c r="J1309" s="36">
        <v>46319</v>
      </c>
      <c r="K1309" s="126">
        <f t="shared" si="20"/>
        <v>46319</v>
      </c>
    </row>
    <row r="1310" spans="9:11" x14ac:dyDescent="0.2">
      <c r="I1310" s="34">
        <v>0.90833333333333299</v>
      </c>
      <c r="J1310" s="36">
        <v>46320</v>
      </c>
      <c r="K1310" s="126">
        <f t="shared" si="20"/>
        <v>46320</v>
      </c>
    </row>
    <row r="1311" spans="9:11" x14ac:dyDescent="0.2">
      <c r="I1311" s="34">
        <v>0.90902777777777799</v>
      </c>
      <c r="J1311" s="36">
        <v>46321</v>
      </c>
      <c r="K1311" s="126">
        <f t="shared" si="20"/>
        <v>46321</v>
      </c>
    </row>
    <row r="1312" spans="9:11" x14ac:dyDescent="0.2">
      <c r="I1312" s="34">
        <v>0.90972222222222199</v>
      </c>
      <c r="J1312" s="36">
        <v>46322</v>
      </c>
      <c r="K1312" s="126">
        <f t="shared" si="20"/>
        <v>46322</v>
      </c>
    </row>
    <row r="1313" spans="9:11" x14ac:dyDescent="0.2">
      <c r="I1313" s="34">
        <v>0.91041666666666698</v>
      </c>
      <c r="J1313" s="36">
        <v>46323</v>
      </c>
      <c r="K1313" s="126">
        <f t="shared" si="20"/>
        <v>46323</v>
      </c>
    </row>
    <row r="1314" spans="9:11" x14ac:dyDescent="0.2">
      <c r="I1314" s="34">
        <v>0.91111111111111098</v>
      </c>
      <c r="J1314" s="36">
        <v>46324</v>
      </c>
      <c r="K1314" s="126">
        <f t="shared" si="20"/>
        <v>46324</v>
      </c>
    </row>
    <row r="1315" spans="9:11" x14ac:dyDescent="0.2">
      <c r="I1315" s="34">
        <v>0.91180555555555598</v>
      </c>
      <c r="J1315" s="36">
        <v>46325</v>
      </c>
      <c r="K1315" s="126">
        <f t="shared" si="20"/>
        <v>46325</v>
      </c>
    </row>
    <row r="1316" spans="9:11" x14ac:dyDescent="0.2">
      <c r="I1316" s="34">
        <v>0.91249999999999998</v>
      </c>
      <c r="J1316" s="36">
        <v>46326</v>
      </c>
      <c r="K1316" s="126">
        <f t="shared" si="20"/>
        <v>46326</v>
      </c>
    </row>
    <row r="1317" spans="9:11" x14ac:dyDescent="0.2">
      <c r="I1317" s="34">
        <v>0.91319444444444497</v>
      </c>
      <c r="J1317" s="36">
        <v>46327</v>
      </c>
      <c r="K1317" s="126">
        <f t="shared" si="20"/>
        <v>46327</v>
      </c>
    </row>
    <row r="1318" spans="9:11" x14ac:dyDescent="0.2">
      <c r="I1318" s="34">
        <v>0.91388888888888897</v>
      </c>
      <c r="J1318" s="36">
        <v>46328</v>
      </c>
      <c r="K1318" s="126">
        <f t="shared" si="20"/>
        <v>46328</v>
      </c>
    </row>
    <row r="1319" spans="9:11" x14ac:dyDescent="0.2">
      <c r="I1319" s="34">
        <v>0.91458333333333297</v>
      </c>
      <c r="J1319" s="36">
        <v>46329</v>
      </c>
      <c r="K1319" s="126">
        <f t="shared" si="20"/>
        <v>46329</v>
      </c>
    </row>
    <row r="1320" spans="9:11" x14ac:dyDescent="0.2">
      <c r="I1320" s="34">
        <v>0.91527777777777797</v>
      </c>
      <c r="J1320" s="36">
        <v>46330</v>
      </c>
      <c r="K1320" s="126">
        <f t="shared" si="20"/>
        <v>46330</v>
      </c>
    </row>
    <row r="1321" spans="9:11" x14ac:dyDescent="0.2">
      <c r="I1321" s="34">
        <v>0.91597222222222197</v>
      </c>
      <c r="J1321" s="36">
        <v>46331</v>
      </c>
      <c r="K1321" s="126">
        <f t="shared" si="20"/>
        <v>46331</v>
      </c>
    </row>
    <row r="1322" spans="9:11" x14ac:dyDescent="0.2">
      <c r="I1322" s="34">
        <v>0.91666666666666696</v>
      </c>
      <c r="J1322" s="36">
        <v>46332</v>
      </c>
      <c r="K1322" s="126">
        <f t="shared" si="20"/>
        <v>46332</v>
      </c>
    </row>
    <row r="1323" spans="9:11" x14ac:dyDescent="0.2">
      <c r="I1323" s="34">
        <v>0.91736111111111096</v>
      </c>
      <c r="J1323" s="36">
        <v>46333</v>
      </c>
      <c r="K1323" s="126">
        <f t="shared" si="20"/>
        <v>46333</v>
      </c>
    </row>
    <row r="1324" spans="9:11" x14ac:dyDescent="0.2">
      <c r="I1324" s="34">
        <v>0.91805555555555596</v>
      </c>
      <c r="J1324" s="36">
        <v>46334</v>
      </c>
      <c r="K1324" s="126">
        <f t="shared" si="20"/>
        <v>46334</v>
      </c>
    </row>
    <row r="1325" spans="9:11" x14ac:dyDescent="0.2">
      <c r="I1325" s="34">
        <v>0.91874999999999996</v>
      </c>
      <c r="J1325" s="36">
        <v>46335</v>
      </c>
      <c r="K1325" s="126">
        <f t="shared" si="20"/>
        <v>46335</v>
      </c>
    </row>
    <row r="1326" spans="9:11" x14ac:dyDescent="0.2">
      <c r="I1326" s="34">
        <v>0.91944444444444495</v>
      </c>
      <c r="J1326" s="36">
        <v>46336</v>
      </c>
      <c r="K1326" s="126">
        <f t="shared" si="20"/>
        <v>46336</v>
      </c>
    </row>
    <row r="1327" spans="9:11" x14ac:dyDescent="0.2">
      <c r="I1327" s="34">
        <v>0.92013888888888895</v>
      </c>
      <c r="J1327" s="36">
        <v>46337</v>
      </c>
      <c r="K1327" s="126">
        <f t="shared" si="20"/>
        <v>46337</v>
      </c>
    </row>
    <row r="1328" spans="9:11" x14ac:dyDescent="0.2">
      <c r="I1328" s="34">
        <v>0.92083333333333295</v>
      </c>
      <c r="J1328" s="36">
        <v>46338</v>
      </c>
      <c r="K1328" s="126">
        <f t="shared" si="20"/>
        <v>46338</v>
      </c>
    </row>
    <row r="1329" spans="9:11" x14ac:dyDescent="0.2">
      <c r="I1329" s="34">
        <v>0.92152777777777795</v>
      </c>
      <c r="J1329" s="36">
        <v>46339</v>
      </c>
      <c r="K1329" s="126">
        <f t="shared" si="20"/>
        <v>46339</v>
      </c>
    </row>
    <row r="1330" spans="9:11" x14ac:dyDescent="0.2">
      <c r="I1330" s="34">
        <v>0.92222222222222205</v>
      </c>
      <c r="J1330" s="36">
        <v>46340</v>
      </c>
      <c r="K1330" s="126">
        <f t="shared" si="20"/>
        <v>46340</v>
      </c>
    </row>
    <row r="1331" spans="9:11" x14ac:dyDescent="0.2">
      <c r="I1331" s="34">
        <v>0.92291666666666705</v>
      </c>
      <c r="J1331" s="36">
        <v>46341</v>
      </c>
      <c r="K1331" s="126">
        <f t="shared" si="20"/>
        <v>46341</v>
      </c>
    </row>
    <row r="1332" spans="9:11" x14ac:dyDescent="0.2">
      <c r="I1332" s="34">
        <v>0.92361111111111105</v>
      </c>
      <c r="J1332" s="36">
        <v>46342</v>
      </c>
      <c r="K1332" s="126">
        <f t="shared" si="20"/>
        <v>46342</v>
      </c>
    </row>
    <row r="1333" spans="9:11" x14ac:dyDescent="0.2">
      <c r="I1333" s="34">
        <v>0.92430555555555605</v>
      </c>
      <c r="J1333" s="36">
        <v>46343</v>
      </c>
      <c r="K1333" s="126">
        <f t="shared" si="20"/>
        <v>46343</v>
      </c>
    </row>
    <row r="1334" spans="9:11" x14ac:dyDescent="0.2">
      <c r="I1334" s="34">
        <v>0.92500000000000004</v>
      </c>
      <c r="J1334" s="36">
        <v>46344</v>
      </c>
      <c r="K1334" s="126">
        <f t="shared" si="20"/>
        <v>46344</v>
      </c>
    </row>
    <row r="1335" spans="9:11" x14ac:dyDescent="0.2">
      <c r="I1335" s="34">
        <v>0.92569444444444404</v>
      </c>
      <c r="J1335" s="36">
        <v>46345</v>
      </c>
      <c r="K1335" s="126">
        <f t="shared" si="20"/>
        <v>46345</v>
      </c>
    </row>
    <row r="1336" spans="9:11" x14ac:dyDescent="0.2">
      <c r="I1336" s="34">
        <v>0.92638888888888904</v>
      </c>
      <c r="J1336" s="36">
        <v>46346</v>
      </c>
      <c r="K1336" s="126">
        <f t="shared" si="20"/>
        <v>46346</v>
      </c>
    </row>
    <row r="1337" spans="9:11" x14ac:dyDescent="0.2">
      <c r="I1337" s="34">
        <v>0.92708333333333304</v>
      </c>
      <c r="J1337" s="36">
        <v>46347</v>
      </c>
      <c r="K1337" s="126">
        <f t="shared" si="20"/>
        <v>46347</v>
      </c>
    </row>
    <row r="1338" spans="9:11" x14ac:dyDescent="0.2">
      <c r="I1338" s="34">
        <v>0.92777777777777803</v>
      </c>
      <c r="J1338" s="36">
        <v>46348</v>
      </c>
      <c r="K1338" s="126">
        <f t="shared" si="20"/>
        <v>46348</v>
      </c>
    </row>
    <row r="1339" spans="9:11" x14ac:dyDescent="0.2">
      <c r="I1339" s="34">
        <v>0.92847222222222203</v>
      </c>
      <c r="J1339" s="36">
        <v>46349</v>
      </c>
      <c r="K1339" s="126">
        <f t="shared" si="20"/>
        <v>46349</v>
      </c>
    </row>
    <row r="1340" spans="9:11" x14ac:dyDescent="0.2">
      <c r="I1340" s="34">
        <v>0.92916666666666703</v>
      </c>
      <c r="J1340" s="36">
        <v>46350</v>
      </c>
      <c r="K1340" s="126">
        <f t="shared" si="20"/>
        <v>46350</v>
      </c>
    </row>
    <row r="1341" spans="9:11" x14ac:dyDescent="0.2">
      <c r="I1341" s="34">
        <v>0.92986111111111103</v>
      </c>
      <c r="J1341" s="36">
        <v>46351</v>
      </c>
      <c r="K1341" s="126">
        <f t="shared" si="20"/>
        <v>46351</v>
      </c>
    </row>
    <row r="1342" spans="9:11" x14ac:dyDescent="0.2">
      <c r="I1342" s="34">
        <v>0.93055555555555602</v>
      </c>
      <c r="J1342" s="36">
        <v>46352</v>
      </c>
      <c r="K1342" s="126">
        <f t="shared" si="20"/>
        <v>46352</v>
      </c>
    </row>
    <row r="1343" spans="9:11" x14ac:dyDescent="0.2">
      <c r="I1343" s="34">
        <v>0.93125000000000002</v>
      </c>
      <c r="J1343" s="36">
        <v>46353</v>
      </c>
      <c r="K1343" s="126">
        <f t="shared" si="20"/>
        <v>46353</v>
      </c>
    </row>
    <row r="1344" spans="9:11" x14ac:dyDescent="0.2">
      <c r="I1344" s="34">
        <v>0.93194444444444402</v>
      </c>
      <c r="J1344" s="36">
        <v>46354</v>
      </c>
      <c r="K1344" s="126">
        <f t="shared" si="20"/>
        <v>46354</v>
      </c>
    </row>
    <row r="1345" spans="9:11" x14ac:dyDescent="0.2">
      <c r="I1345" s="34">
        <v>0.93263888888888902</v>
      </c>
      <c r="J1345" s="36">
        <v>46355</v>
      </c>
      <c r="K1345" s="126">
        <f t="shared" si="20"/>
        <v>46355</v>
      </c>
    </row>
    <row r="1346" spans="9:11" x14ac:dyDescent="0.2">
      <c r="I1346" s="34">
        <v>0.93333333333333302</v>
      </c>
      <c r="J1346" s="36">
        <v>46356</v>
      </c>
      <c r="K1346" s="126">
        <f t="shared" si="20"/>
        <v>46356</v>
      </c>
    </row>
    <row r="1347" spans="9:11" x14ac:dyDescent="0.2">
      <c r="I1347" s="34">
        <v>0.93402777777777801</v>
      </c>
      <c r="J1347" s="36">
        <v>46357</v>
      </c>
      <c r="K1347" s="126">
        <f t="shared" si="20"/>
        <v>46357</v>
      </c>
    </row>
    <row r="1348" spans="9:11" x14ac:dyDescent="0.2">
      <c r="I1348" s="34">
        <v>0.93472222222222201</v>
      </c>
      <c r="J1348" s="36">
        <v>46358</v>
      </c>
      <c r="K1348" s="126">
        <f t="shared" ref="K1348:K1411" si="21">+J1348</f>
        <v>46358</v>
      </c>
    </row>
    <row r="1349" spans="9:11" x14ac:dyDescent="0.2">
      <c r="I1349" s="34">
        <v>0.93541666666666701</v>
      </c>
      <c r="J1349" s="36">
        <v>46359</v>
      </c>
      <c r="K1349" s="126">
        <f t="shared" si="21"/>
        <v>46359</v>
      </c>
    </row>
    <row r="1350" spans="9:11" x14ac:dyDescent="0.2">
      <c r="I1350" s="34">
        <v>0.93611111111111101</v>
      </c>
      <c r="J1350" s="36">
        <v>46360</v>
      </c>
      <c r="K1350" s="126">
        <f t="shared" si="21"/>
        <v>46360</v>
      </c>
    </row>
    <row r="1351" spans="9:11" x14ac:dyDescent="0.2">
      <c r="I1351" s="34">
        <v>0.936805555555556</v>
      </c>
      <c r="J1351" s="36">
        <v>46361</v>
      </c>
      <c r="K1351" s="126">
        <f t="shared" si="21"/>
        <v>46361</v>
      </c>
    </row>
    <row r="1352" spans="9:11" x14ac:dyDescent="0.2">
      <c r="I1352" s="34">
        <v>0.9375</v>
      </c>
      <c r="J1352" s="36">
        <v>46362</v>
      </c>
      <c r="K1352" s="126">
        <f t="shared" si="21"/>
        <v>46362</v>
      </c>
    </row>
    <row r="1353" spans="9:11" x14ac:dyDescent="0.2">
      <c r="I1353" s="34">
        <v>0.938194444444444</v>
      </c>
      <c r="J1353" s="36">
        <v>46363</v>
      </c>
      <c r="K1353" s="126">
        <f t="shared" si="21"/>
        <v>46363</v>
      </c>
    </row>
    <row r="1354" spans="9:11" x14ac:dyDescent="0.2">
      <c r="I1354" s="34">
        <v>0.93888888888888899</v>
      </c>
      <c r="J1354" s="36">
        <v>46364</v>
      </c>
      <c r="K1354" s="126">
        <f t="shared" si="21"/>
        <v>46364</v>
      </c>
    </row>
    <row r="1355" spans="9:11" x14ac:dyDescent="0.2">
      <c r="I1355" s="34">
        <v>0.93958333333333299</v>
      </c>
      <c r="J1355" s="36">
        <v>46365</v>
      </c>
      <c r="K1355" s="126">
        <f t="shared" si="21"/>
        <v>46365</v>
      </c>
    </row>
    <row r="1356" spans="9:11" x14ac:dyDescent="0.2">
      <c r="I1356" s="34">
        <v>0.94027777777777799</v>
      </c>
      <c r="J1356" s="36">
        <v>46366</v>
      </c>
      <c r="K1356" s="126">
        <f t="shared" si="21"/>
        <v>46366</v>
      </c>
    </row>
    <row r="1357" spans="9:11" x14ac:dyDescent="0.2">
      <c r="I1357" s="34">
        <v>0.94097222222222199</v>
      </c>
      <c r="J1357" s="36">
        <v>46367</v>
      </c>
      <c r="K1357" s="126">
        <f t="shared" si="21"/>
        <v>46367</v>
      </c>
    </row>
    <row r="1358" spans="9:11" x14ac:dyDescent="0.2">
      <c r="I1358" s="34">
        <v>0.94166666666666698</v>
      </c>
      <c r="J1358" s="36">
        <v>46368</v>
      </c>
      <c r="K1358" s="126">
        <f t="shared" si="21"/>
        <v>46368</v>
      </c>
    </row>
    <row r="1359" spans="9:11" x14ac:dyDescent="0.2">
      <c r="I1359" s="34">
        <v>0.94236111111111098</v>
      </c>
      <c r="J1359" s="36">
        <v>46369</v>
      </c>
      <c r="K1359" s="126">
        <f t="shared" si="21"/>
        <v>46369</v>
      </c>
    </row>
    <row r="1360" spans="9:11" x14ac:dyDescent="0.2">
      <c r="I1360" s="34">
        <v>0.94305555555555598</v>
      </c>
      <c r="J1360" s="36">
        <v>46370</v>
      </c>
      <c r="K1360" s="126">
        <f t="shared" si="21"/>
        <v>46370</v>
      </c>
    </row>
    <row r="1361" spans="9:11" x14ac:dyDescent="0.2">
      <c r="I1361" s="34">
        <v>0.94374999999999998</v>
      </c>
      <c r="J1361" s="36">
        <v>46371</v>
      </c>
      <c r="K1361" s="126">
        <f t="shared" si="21"/>
        <v>46371</v>
      </c>
    </row>
    <row r="1362" spans="9:11" x14ac:dyDescent="0.2">
      <c r="I1362" s="34">
        <v>0.94444444444444497</v>
      </c>
      <c r="J1362" s="36">
        <v>46372</v>
      </c>
      <c r="K1362" s="126">
        <f t="shared" si="21"/>
        <v>46372</v>
      </c>
    </row>
    <row r="1363" spans="9:11" x14ac:dyDescent="0.2">
      <c r="I1363" s="34">
        <v>0.94513888888888897</v>
      </c>
      <c r="J1363" s="36">
        <v>46373</v>
      </c>
      <c r="K1363" s="126">
        <f t="shared" si="21"/>
        <v>46373</v>
      </c>
    </row>
    <row r="1364" spans="9:11" x14ac:dyDescent="0.2">
      <c r="I1364" s="34">
        <v>0.94583333333333297</v>
      </c>
      <c r="J1364" s="36">
        <v>46374</v>
      </c>
      <c r="K1364" s="126">
        <f t="shared" si="21"/>
        <v>46374</v>
      </c>
    </row>
    <row r="1365" spans="9:11" x14ac:dyDescent="0.2">
      <c r="I1365" s="34">
        <v>0.94652777777777797</v>
      </c>
      <c r="J1365" s="36">
        <v>46375</v>
      </c>
      <c r="K1365" s="126">
        <f t="shared" si="21"/>
        <v>46375</v>
      </c>
    </row>
    <row r="1366" spans="9:11" x14ac:dyDescent="0.2">
      <c r="I1366" s="34">
        <v>0.94722222222222197</v>
      </c>
      <c r="J1366" s="36">
        <v>46376</v>
      </c>
      <c r="K1366" s="126">
        <f t="shared" si="21"/>
        <v>46376</v>
      </c>
    </row>
    <row r="1367" spans="9:11" x14ac:dyDescent="0.2">
      <c r="I1367" s="34">
        <v>0.94791666666666696</v>
      </c>
      <c r="J1367" s="36">
        <v>46377</v>
      </c>
      <c r="K1367" s="126">
        <f t="shared" si="21"/>
        <v>46377</v>
      </c>
    </row>
    <row r="1368" spans="9:11" x14ac:dyDescent="0.2">
      <c r="I1368" s="34">
        <v>0.94861111111111096</v>
      </c>
      <c r="J1368" s="36">
        <v>46378</v>
      </c>
      <c r="K1368" s="126">
        <f t="shared" si="21"/>
        <v>46378</v>
      </c>
    </row>
    <row r="1369" spans="9:11" x14ac:dyDescent="0.2">
      <c r="I1369" s="34">
        <v>0.94930555555555596</v>
      </c>
      <c r="J1369" s="36">
        <v>46379</v>
      </c>
      <c r="K1369" s="126">
        <f t="shared" si="21"/>
        <v>46379</v>
      </c>
    </row>
    <row r="1370" spans="9:11" x14ac:dyDescent="0.2">
      <c r="I1370" s="34">
        <v>0.95</v>
      </c>
      <c r="J1370" s="36">
        <v>46380</v>
      </c>
      <c r="K1370" s="126">
        <f t="shared" si="21"/>
        <v>46380</v>
      </c>
    </row>
    <row r="1371" spans="9:11" x14ac:dyDescent="0.2">
      <c r="I1371" s="34">
        <v>0.95069444444444495</v>
      </c>
      <c r="J1371" s="36">
        <v>46381</v>
      </c>
      <c r="K1371" s="126">
        <f t="shared" si="21"/>
        <v>46381</v>
      </c>
    </row>
    <row r="1372" spans="9:11" x14ac:dyDescent="0.2">
      <c r="I1372" s="34">
        <v>0.95138888888888895</v>
      </c>
      <c r="J1372" s="36">
        <v>46382</v>
      </c>
      <c r="K1372" s="126">
        <f t="shared" si="21"/>
        <v>46382</v>
      </c>
    </row>
    <row r="1373" spans="9:11" x14ac:dyDescent="0.2">
      <c r="I1373" s="34">
        <v>0.95208333333333295</v>
      </c>
      <c r="J1373" s="36">
        <v>46383</v>
      </c>
      <c r="K1373" s="126">
        <f t="shared" si="21"/>
        <v>46383</v>
      </c>
    </row>
    <row r="1374" spans="9:11" x14ac:dyDescent="0.2">
      <c r="I1374" s="34">
        <v>0.95277777777777795</v>
      </c>
      <c r="J1374" s="36">
        <v>46384</v>
      </c>
      <c r="K1374" s="126">
        <f t="shared" si="21"/>
        <v>46384</v>
      </c>
    </row>
    <row r="1375" spans="9:11" x14ac:dyDescent="0.2">
      <c r="I1375" s="34">
        <v>0.95347222222222205</v>
      </c>
      <c r="J1375" s="36">
        <v>46385</v>
      </c>
      <c r="K1375" s="126">
        <f t="shared" si="21"/>
        <v>46385</v>
      </c>
    </row>
    <row r="1376" spans="9:11" x14ac:dyDescent="0.2">
      <c r="I1376" s="34">
        <v>0.95416666666666705</v>
      </c>
      <c r="J1376" s="36">
        <v>46386</v>
      </c>
      <c r="K1376" s="126">
        <f t="shared" si="21"/>
        <v>46386</v>
      </c>
    </row>
    <row r="1377" spans="9:11" x14ac:dyDescent="0.2">
      <c r="I1377" s="34">
        <v>0.95486111111111105</v>
      </c>
      <c r="J1377" s="36">
        <v>46387</v>
      </c>
      <c r="K1377" s="126">
        <f t="shared" si="21"/>
        <v>46387</v>
      </c>
    </row>
    <row r="1378" spans="9:11" x14ac:dyDescent="0.2">
      <c r="I1378" s="34">
        <v>0.95555555555555605</v>
      </c>
      <c r="J1378" s="36">
        <v>46388</v>
      </c>
      <c r="K1378" s="126">
        <f t="shared" si="21"/>
        <v>46388</v>
      </c>
    </row>
    <row r="1379" spans="9:11" x14ac:dyDescent="0.2">
      <c r="I1379" s="34">
        <v>0.95625000000000004</v>
      </c>
      <c r="J1379" s="36">
        <v>46389</v>
      </c>
      <c r="K1379" s="126">
        <f t="shared" si="21"/>
        <v>46389</v>
      </c>
    </row>
    <row r="1380" spans="9:11" x14ac:dyDescent="0.2">
      <c r="I1380" s="34">
        <v>0.95694444444444404</v>
      </c>
      <c r="J1380" s="36">
        <v>46390</v>
      </c>
      <c r="K1380" s="126">
        <f t="shared" si="21"/>
        <v>46390</v>
      </c>
    </row>
    <row r="1381" spans="9:11" x14ac:dyDescent="0.2">
      <c r="I1381" s="34">
        <v>0.95763888888888904</v>
      </c>
      <c r="J1381" s="36">
        <v>46391</v>
      </c>
      <c r="K1381" s="126">
        <f t="shared" si="21"/>
        <v>46391</v>
      </c>
    </row>
    <row r="1382" spans="9:11" x14ac:dyDescent="0.2">
      <c r="I1382" s="34">
        <v>0.95833333333333304</v>
      </c>
      <c r="J1382" s="36">
        <v>46392</v>
      </c>
      <c r="K1382" s="126">
        <f t="shared" si="21"/>
        <v>46392</v>
      </c>
    </row>
    <row r="1383" spans="9:11" x14ac:dyDescent="0.2">
      <c r="I1383" s="34">
        <v>0.95902777777777803</v>
      </c>
      <c r="J1383" s="36">
        <v>46393</v>
      </c>
      <c r="K1383" s="126">
        <f t="shared" si="21"/>
        <v>46393</v>
      </c>
    </row>
    <row r="1384" spans="9:11" x14ac:dyDescent="0.2">
      <c r="I1384" s="34">
        <v>0.95972222222222203</v>
      </c>
      <c r="J1384" s="36">
        <v>46394</v>
      </c>
      <c r="K1384" s="126">
        <f t="shared" si="21"/>
        <v>46394</v>
      </c>
    </row>
    <row r="1385" spans="9:11" x14ac:dyDescent="0.2">
      <c r="I1385" s="34">
        <v>0.96041666666666703</v>
      </c>
      <c r="J1385" s="36">
        <v>46395</v>
      </c>
      <c r="K1385" s="126">
        <f t="shared" si="21"/>
        <v>46395</v>
      </c>
    </row>
    <row r="1386" spans="9:11" x14ac:dyDescent="0.2">
      <c r="I1386" s="34">
        <v>0.96111111111111103</v>
      </c>
      <c r="J1386" s="36">
        <v>46396</v>
      </c>
      <c r="K1386" s="126">
        <f t="shared" si="21"/>
        <v>46396</v>
      </c>
    </row>
    <row r="1387" spans="9:11" x14ac:dyDescent="0.2">
      <c r="I1387" s="34">
        <v>0.96180555555555602</v>
      </c>
      <c r="J1387" s="36">
        <v>46397</v>
      </c>
      <c r="K1387" s="126">
        <f t="shared" si="21"/>
        <v>46397</v>
      </c>
    </row>
    <row r="1388" spans="9:11" x14ac:dyDescent="0.2">
      <c r="I1388" s="34">
        <v>0.96250000000000002</v>
      </c>
      <c r="J1388" s="36">
        <v>46398</v>
      </c>
      <c r="K1388" s="126">
        <f t="shared" si="21"/>
        <v>46398</v>
      </c>
    </row>
    <row r="1389" spans="9:11" x14ac:dyDescent="0.2">
      <c r="I1389" s="34">
        <v>0.96319444444444402</v>
      </c>
      <c r="J1389" s="36">
        <v>46399</v>
      </c>
      <c r="K1389" s="126">
        <f t="shared" si="21"/>
        <v>46399</v>
      </c>
    </row>
    <row r="1390" spans="9:11" x14ac:dyDescent="0.2">
      <c r="I1390" s="34">
        <v>0.96388888888888902</v>
      </c>
      <c r="J1390" s="36">
        <v>46400</v>
      </c>
      <c r="K1390" s="126">
        <f t="shared" si="21"/>
        <v>46400</v>
      </c>
    </row>
    <row r="1391" spans="9:11" x14ac:dyDescent="0.2">
      <c r="I1391" s="34">
        <v>0.96458333333333302</v>
      </c>
      <c r="J1391" s="36">
        <v>46401</v>
      </c>
      <c r="K1391" s="126">
        <f t="shared" si="21"/>
        <v>46401</v>
      </c>
    </row>
    <row r="1392" spans="9:11" x14ac:dyDescent="0.2">
      <c r="I1392" s="34">
        <v>0.96527777777777801</v>
      </c>
      <c r="J1392" s="36">
        <v>46402</v>
      </c>
      <c r="K1392" s="126">
        <f t="shared" si="21"/>
        <v>46402</v>
      </c>
    </row>
    <row r="1393" spans="9:11" x14ac:dyDescent="0.2">
      <c r="I1393" s="34">
        <v>0.96597222222222201</v>
      </c>
      <c r="J1393" s="36">
        <v>46403</v>
      </c>
      <c r="K1393" s="126">
        <f t="shared" si="21"/>
        <v>46403</v>
      </c>
    </row>
    <row r="1394" spans="9:11" x14ac:dyDescent="0.2">
      <c r="I1394" s="34">
        <v>0.96666666666666701</v>
      </c>
      <c r="J1394" s="36">
        <v>46404</v>
      </c>
      <c r="K1394" s="126">
        <f t="shared" si="21"/>
        <v>46404</v>
      </c>
    </row>
    <row r="1395" spans="9:11" x14ac:dyDescent="0.2">
      <c r="I1395" s="34">
        <v>0.96736111111111101</v>
      </c>
      <c r="J1395" s="36">
        <v>46405</v>
      </c>
      <c r="K1395" s="126">
        <f t="shared" si="21"/>
        <v>46405</v>
      </c>
    </row>
    <row r="1396" spans="9:11" x14ac:dyDescent="0.2">
      <c r="I1396" s="34">
        <v>0.968055555555556</v>
      </c>
      <c r="J1396" s="36">
        <v>46406</v>
      </c>
      <c r="K1396" s="126">
        <f t="shared" si="21"/>
        <v>46406</v>
      </c>
    </row>
    <row r="1397" spans="9:11" x14ac:dyDescent="0.2">
      <c r="I1397" s="34">
        <v>0.96875</v>
      </c>
      <c r="J1397" s="36">
        <v>46407</v>
      </c>
      <c r="K1397" s="126">
        <f t="shared" si="21"/>
        <v>46407</v>
      </c>
    </row>
    <row r="1398" spans="9:11" x14ac:dyDescent="0.2">
      <c r="I1398" s="34">
        <v>0.969444444444444</v>
      </c>
      <c r="J1398" s="36">
        <v>46408</v>
      </c>
      <c r="K1398" s="126">
        <f t="shared" si="21"/>
        <v>46408</v>
      </c>
    </row>
    <row r="1399" spans="9:11" x14ac:dyDescent="0.2">
      <c r="I1399" s="34">
        <v>0.97013888888888899</v>
      </c>
      <c r="J1399" s="36">
        <v>46409</v>
      </c>
      <c r="K1399" s="126">
        <f t="shared" si="21"/>
        <v>46409</v>
      </c>
    </row>
    <row r="1400" spans="9:11" x14ac:dyDescent="0.2">
      <c r="I1400" s="34">
        <v>0.97083333333333299</v>
      </c>
      <c r="J1400" s="36">
        <v>46410</v>
      </c>
      <c r="K1400" s="126">
        <f t="shared" si="21"/>
        <v>46410</v>
      </c>
    </row>
    <row r="1401" spans="9:11" x14ac:dyDescent="0.2">
      <c r="I1401" s="34">
        <v>0.97152777777777799</v>
      </c>
      <c r="J1401" s="36">
        <v>46411</v>
      </c>
      <c r="K1401" s="126">
        <f t="shared" si="21"/>
        <v>46411</v>
      </c>
    </row>
    <row r="1402" spans="9:11" x14ac:dyDescent="0.2">
      <c r="I1402" s="34">
        <v>0.97222222222222199</v>
      </c>
      <c r="J1402" s="36">
        <v>46412</v>
      </c>
      <c r="K1402" s="126">
        <f t="shared" si="21"/>
        <v>46412</v>
      </c>
    </row>
    <row r="1403" spans="9:11" x14ac:dyDescent="0.2">
      <c r="I1403" s="34">
        <v>0.97291666666666698</v>
      </c>
      <c r="J1403" s="36">
        <v>46413</v>
      </c>
      <c r="K1403" s="126">
        <f t="shared" si="21"/>
        <v>46413</v>
      </c>
    </row>
    <row r="1404" spans="9:11" x14ac:dyDescent="0.2">
      <c r="I1404" s="34">
        <v>0.97361111111111098</v>
      </c>
      <c r="J1404" s="36">
        <v>46414</v>
      </c>
      <c r="K1404" s="126">
        <f t="shared" si="21"/>
        <v>46414</v>
      </c>
    </row>
    <row r="1405" spans="9:11" x14ac:dyDescent="0.2">
      <c r="I1405" s="34">
        <v>0.97430555555555598</v>
      </c>
      <c r="J1405" s="36">
        <v>46415</v>
      </c>
      <c r="K1405" s="126">
        <f t="shared" si="21"/>
        <v>46415</v>
      </c>
    </row>
    <row r="1406" spans="9:11" x14ac:dyDescent="0.2">
      <c r="I1406" s="34">
        <v>0.97499999999999998</v>
      </c>
      <c r="J1406" s="36">
        <v>46416</v>
      </c>
      <c r="K1406" s="126">
        <f t="shared" si="21"/>
        <v>46416</v>
      </c>
    </row>
    <row r="1407" spans="9:11" x14ac:dyDescent="0.2">
      <c r="I1407" s="34">
        <v>0.97569444444444497</v>
      </c>
      <c r="J1407" s="36">
        <v>46417</v>
      </c>
      <c r="K1407" s="126">
        <f t="shared" si="21"/>
        <v>46417</v>
      </c>
    </row>
    <row r="1408" spans="9:11" x14ac:dyDescent="0.2">
      <c r="I1408" s="34">
        <v>0.97638888888888897</v>
      </c>
      <c r="J1408" s="36">
        <v>46418</v>
      </c>
      <c r="K1408" s="126">
        <f t="shared" si="21"/>
        <v>46418</v>
      </c>
    </row>
    <row r="1409" spans="9:11" x14ac:dyDescent="0.2">
      <c r="I1409" s="34">
        <v>0.97708333333333297</v>
      </c>
      <c r="J1409" s="36">
        <v>46419</v>
      </c>
      <c r="K1409" s="126">
        <f t="shared" si="21"/>
        <v>46419</v>
      </c>
    </row>
    <row r="1410" spans="9:11" x14ac:dyDescent="0.2">
      <c r="I1410" s="34">
        <v>0.97777777777777797</v>
      </c>
      <c r="J1410" s="36">
        <v>46420</v>
      </c>
      <c r="K1410" s="126">
        <f t="shared" si="21"/>
        <v>46420</v>
      </c>
    </row>
    <row r="1411" spans="9:11" x14ac:dyDescent="0.2">
      <c r="I1411" s="34">
        <v>0.97847222222222197</v>
      </c>
      <c r="J1411" s="36">
        <v>46421</v>
      </c>
      <c r="K1411" s="126">
        <f t="shared" si="21"/>
        <v>46421</v>
      </c>
    </row>
    <row r="1412" spans="9:11" x14ac:dyDescent="0.2">
      <c r="I1412" s="34">
        <v>0.97916666666666696</v>
      </c>
      <c r="J1412" s="36">
        <v>46422</v>
      </c>
      <c r="K1412" s="126">
        <f t="shared" ref="K1412:K1475" si="22">+J1412</f>
        <v>46422</v>
      </c>
    </row>
    <row r="1413" spans="9:11" x14ac:dyDescent="0.2">
      <c r="I1413" s="34">
        <v>0.97986111111111096</v>
      </c>
      <c r="J1413" s="36">
        <v>46423</v>
      </c>
      <c r="K1413" s="126">
        <f t="shared" si="22"/>
        <v>46423</v>
      </c>
    </row>
    <row r="1414" spans="9:11" x14ac:dyDescent="0.2">
      <c r="I1414" s="34">
        <v>0.98055555555555596</v>
      </c>
      <c r="J1414" s="36">
        <v>46424</v>
      </c>
      <c r="K1414" s="126">
        <f t="shared" si="22"/>
        <v>46424</v>
      </c>
    </row>
    <row r="1415" spans="9:11" x14ac:dyDescent="0.2">
      <c r="I1415" s="34">
        <v>0.98124999999999996</v>
      </c>
      <c r="J1415" s="36">
        <v>46425</v>
      </c>
      <c r="K1415" s="126">
        <f t="shared" si="22"/>
        <v>46425</v>
      </c>
    </row>
    <row r="1416" spans="9:11" x14ac:dyDescent="0.2">
      <c r="I1416" s="34">
        <v>0.98194444444444495</v>
      </c>
      <c r="J1416" s="36">
        <v>46426</v>
      </c>
      <c r="K1416" s="126">
        <f t="shared" si="22"/>
        <v>46426</v>
      </c>
    </row>
    <row r="1417" spans="9:11" x14ac:dyDescent="0.2">
      <c r="I1417" s="34">
        <v>0.98263888888888895</v>
      </c>
      <c r="J1417" s="36">
        <v>46427</v>
      </c>
      <c r="K1417" s="126">
        <f t="shared" si="22"/>
        <v>46427</v>
      </c>
    </row>
    <row r="1418" spans="9:11" x14ac:dyDescent="0.2">
      <c r="I1418" s="34">
        <v>0.98333333333333295</v>
      </c>
      <c r="J1418" s="36">
        <v>46428</v>
      </c>
      <c r="K1418" s="126">
        <f t="shared" si="22"/>
        <v>46428</v>
      </c>
    </row>
    <row r="1419" spans="9:11" x14ac:dyDescent="0.2">
      <c r="I1419" s="34">
        <v>0.98402777777777795</v>
      </c>
      <c r="J1419" s="36">
        <v>46429</v>
      </c>
      <c r="K1419" s="126">
        <f t="shared" si="22"/>
        <v>46429</v>
      </c>
    </row>
    <row r="1420" spans="9:11" x14ac:dyDescent="0.2">
      <c r="I1420" s="34">
        <v>0.98472222222222205</v>
      </c>
      <c r="J1420" s="36">
        <v>46430</v>
      </c>
      <c r="K1420" s="126">
        <f t="shared" si="22"/>
        <v>46430</v>
      </c>
    </row>
    <row r="1421" spans="9:11" x14ac:dyDescent="0.2">
      <c r="I1421" s="34">
        <v>0.98541666666666705</v>
      </c>
      <c r="J1421" s="36">
        <v>46431</v>
      </c>
      <c r="K1421" s="126">
        <f t="shared" si="22"/>
        <v>46431</v>
      </c>
    </row>
    <row r="1422" spans="9:11" x14ac:dyDescent="0.2">
      <c r="I1422" s="34">
        <v>0.98611111111111105</v>
      </c>
      <c r="J1422" s="36">
        <v>46432</v>
      </c>
      <c r="K1422" s="126">
        <f t="shared" si="22"/>
        <v>46432</v>
      </c>
    </row>
    <row r="1423" spans="9:11" x14ac:dyDescent="0.2">
      <c r="I1423" s="34">
        <v>0.98680555555555605</v>
      </c>
      <c r="J1423" s="36">
        <v>46433</v>
      </c>
      <c r="K1423" s="126">
        <f t="shared" si="22"/>
        <v>46433</v>
      </c>
    </row>
    <row r="1424" spans="9:11" x14ac:dyDescent="0.2">
      <c r="I1424" s="34">
        <v>0.98750000000000004</v>
      </c>
      <c r="J1424" s="36">
        <v>46434</v>
      </c>
      <c r="K1424" s="126">
        <f t="shared" si="22"/>
        <v>46434</v>
      </c>
    </row>
    <row r="1425" spans="9:11" x14ac:dyDescent="0.2">
      <c r="I1425" s="34">
        <v>0.98819444444444404</v>
      </c>
      <c r="J1425" s="36">
        <v>46435</v>
      </c>
      <c r="K1425" s="126">
        <f t="shared" si="22"/>
        <v>46435</v>
      </c>
    </row>
    <row r="1426" spans="9:11" x14ac:dyDescent="0.2">
      <c r="I1426" s="34">
        <v>0.98888888888888904</v>
      </c>
      <c r="J1426" s="36">
        <v>46436</v>
      </c>
      <c r="K1426" s="126">
        <f t="shared" si="22"/>
        <v>46436</v>
      </c>
    </row>
    <row r="1427" spans="9:11" x14ac:dyDescent="0.2">
      <c r="I1427" s="34">
        <v>0.98958333333333304</v>
      </c>
      <c r="J1427" s="36">
        <v>46437</v>
      </c>
      <c r="K1427" s="126">
        <f t="shared" si="22"/>
        <v>46437</v>
      </c>
    </row>
    <row r="1428" spans="9:11" x14ac:dyDescent="0.2">
      <c r="I1428" s="34">
        <v>0.99027777777777803</v>
      </c>
      <c r="J1428" s="36">
        <v>46438</v>
      </c>
      <c r="K1428" s="126">
        <f t="shared" si="22"/>
        <v>46438</v>
      </c>
    </row>
    <row r="1429" spans="9:11" x14ac:dyDescent="0.2">
      <c r="I1429" s="34">
        <v>0.99097222222222203</v>
      </c>
      <c r="J1429" s="36">
        <v>46439</v>
      </c>
      <c r="K1429" s="126">
        <f t="shared" si="22"/>
        <v>46439</v>
      </c>
    </row>
    <row r="1430" spans="9:11" x14ac:dyDescent="0.2">
      <c r="I1430" s="34">
        <v>0.99166666666666703</v>
      </c>
      <c r="J1430" s="36">
        <v>46440</v>
      </c>
      <c r="K1430" s="126">
        <f t="shared" si="22"/>
        <v>46440</v>
      </c>
    </row>
    <row r="1431" spans="9:11" x14ac:dyDescent="0.2">
      <c r="I1431" s="34">
        <v>0.99236111111111103</v>
      </c>
      <c r="J1431" s="36">
        <v>46441</v>
      </c>
      <c r="K1431" s="126">
        <f t="shared" si="22"/>
        <v>46441</v>
      </c>
    </row>
    <row r="1432" spans="9:11" x14ac:dyDescent="0.2">
      <c r="I1432" s="34">
        <v>0.99305555555555602</v>
      </c>
      <c r="J1432" s="36">
        <v>46442</v>
      </c>
      <c r="K1432" s="126">
        <f t="shared" si="22"/>
        <v>46442</v>
      </c>
    </row>
    <row r="1433" spans="9:11" x14ac:dyDescent="0.2">
      <c r="I1433" s="34">
        <v>0.99375000000000002</v>
      </c>
      <c r="J1433" s="36">
        <v>46443</v>
      </c>
      <c r="K1433" s="126">
        <f t="shared" si="22"/>
        <v>46443</v>
      </c>
    </row>
    <row r="1434" spans="9:11" x14ac:dyDescent="0.2">
      <c r="I1434" s="34">
        <v>0.99444444444444402</v>
      </c>
      <c r="J1434" s="36">
        <v>46444</v>
      </c>
      <c r="K1434" s="126">
        <f t="shared" si="22"/>
        <v>46444</v>
      </c>
    </row>
    <row r="1435" spans="9:11" x14ac:dyDescent="0.2">
      <c r="I1435" s="34">
        <v>0.99513888888888902</v>
      </c>
      <c r="J1435" s="36">
        <v>46445</v>
      </c>
      <c r="K1435" s="126">
        <f t="shared" si="22"/>
        <v>46445</v>
      </c>
    </row>
    <row r="1436" spans="9:11" x14ac:dyDescent="0.2">
      <c r="I1436" s="34">
        <v>0.99583333333333302</v>
      </c>
      <c r="J1436" s="36">
        <v>46446</v>
      </c>
      <c r="K1436" s="126">
        <f t="shared" si="22"/>
        <v>46446</v>
      </c>
    </row>
    <row r="1437" spans="9:11" x14ac:dyDescent="0.2">
      <c r="I1437" s="34">
        <v>0.99652777777777801</v>
      </c>
      <c r="J1437" s="36">
        <v>46447</v>
      </c>
      <c r="K1437" s="126">
        <f t="shared" si="22"/>
        <v>46447</v>
      </c>
    </row>
    <row r="1438" spans="9:11" x14ac:dyDescent="0.2">
      <c r="I1438" s="34">
        <v>0.99722222222222201</v>
      </c>
      <c r="J1438" s="36">
        <v>46448</v>
      </c>
      <c r="K1438" s="126">
        <f t="shared" si="22"/>
        <v>46448</v>
      </c>
    </row>
    <row r="1439" spans="9:11" x14ac:dyDescent="0.2">
      <c r="I1439" s="34">
        <v>0.99791666666666701</v>
      </c>
      <c r="J1439" s="36">
        <v>46449</v>
      </c>
      <c r="K1439" s="126">
        <f t="shared" si="22"/>
        <v>46449</v>
      </c>
    </row>
    <row r="1440" spans="9:11" x14ac:dyDescent="0.2">
      <c r="I1440" s="34">
        <v>0.99861111111111101</v>
      </c>
      <c r="J1440" s="36">
        <v>46450</v>
      </c>
      <c r="K1440" s="126">
        <f t="shared" si="22"/>
        <v>46450</v>
      </c>
    </row>
    <row r="1441" spans="9:11" x14ac:dyDescent="0.2">
      <c r="I1441" s="34">
        <v>0.999305555555556</v>
      </c>
      <c r="J1441" s="36">
        <v>46451</v>
      </c>
      <c r="K1441" s="126">
        <f t="shared" si="22"/>
        <v>46451</v>
      </c>
    </row>
    <row r="1442" spans="9:11" x14ac:dyDescent="0.2">
      <c r="J1442" s="36">
        <v>46452</v>
      </c>
      <c r="K1442" s="126">
        <f t="shared" si="22"/>
        <v>46452</v>
      </c>
    </row>
    <row r="1443" spans="9:11" x14ac:dyDescent="0.2">
      <c r="J1443" s="36">
        <v>46453</v>
      </c>
      <c r="K1443" s="126">
        <f t="shared" si="22"/>
        <v>46453</v>
      </c>
    </row>
    <row r="1444" spans="9:11" x14ac:dyDescent="0.2">
      <c r="J1444" s="36">
        <v>46454</v>
      </c>
      <c r="K1444" s="126">
        <f t="shared" si="22"/>
        <v>46454</v>
      </c>
    </row>
    <row r="1445" spans="9:11" x14ac:dyDescent="0.2">
      <c r="J1445" s="36">
        <v>46455</v>
      </c>
      <c r="K1445" s="126">
        <f t="shared" si="22"/>
        <v>46455</v>
      </c>
    </row>
    <row r="1446" spans="9:11" x14ac:dyDescent="0.2">
      <c r="J1446" s="36">
        <v>46456</v>
      </c>
      <c r="K1446" s="126">
        <f t="shared" si="22"/>
        <v>46456</v>
      </c>
    </row>
    <row r="1447" spans="9:11" x14ac:dyDescent="0.2">
      <c r="J1447" s="36">
        <v>46457</v>
      </c>
      <c r="K1447" s="126">
        <f t="shared" si="22"/>
        <v>46457</v>
      </c>
    </row>
    <row r="1448" spans="9:11" x14ac:dyDescent="0.2">
      <c r="J1448" s="36">
        <v>46458</v>
      </c>
      <c r="K1448" s="126">
        <f t="shared" si="22"/>
        <v>46458</v>
      </c>
    </row>
    <row r="1449" spans="9:11" x14ac:dyDescent="0.2">
      <c r="J1449" s="36">
        <v>46459</v>
      </c>
      <c r="K1449" s="126">
        <f t="shared" si="22"/>
        <v>46459</v>
      </c>
    </row>
    <row r="1450" spans="9:11" x14ac:dyDescent="0.2">
      <c r="J1450" s="36">
        <v>46460</v>
      </c>
      <c r="K1450" s="126">
        <f t="shared" si="22"/>
        <v>46460</v>
      </c>
    </row>
    <row r="1451" spans="9:11" x14ac:dyDescent="0.2">
      <c r="J1451" s="36">
        <v>46461</v>
      </c>
      <c r="K1451" s="126">
        <f t="shared" si="22"/>
        <v>46461</v>
      </c>
    </row>
    <row r="1452" spans="9:11" x14ac:dyDescent="0.2">
      <c r="J1452" s="36">
        <v>46462</v>
      </c>
      <c r="K1452" s="126">
        <f t="shared" si="22"/>
        <v>46462</v>
      </c>
    </row>
    <row r="1453" spans="9:11" x14ac:dyDescent="0.2">
      <c r="J1453" s="36">
        <v>46463</v>
      </c>
      <c r="K1453" s="126">
        <f t="shared" si="22"/>
        <v>46463</v>
      </c>
    </row>
    <row r="1454" spans="9:11" x14ac:dyDescent="0.2">
      <c r="J1454" s="36">
        <v>46464</v>
      </c>
      <c r="K1454" s="126">
        <f t="shared" si="22"/>
        <v>46464</v>
      </c>
    </row>
    <row r="1455" spans="9:11" x14ac:dyDescent="0.2">
      <c r="J1455" s="36">
        <v>46465</v>
      </c>
      <c r="K1455" s="126">
        <f t="shared" si="22"/>
        <v>46465</v>
      </c>
    </row>
    <row r="1456" spans="9:11" x14ac:dyDescent="0.2">
      <c r="J1456" s="36">
        <v>46466</v>
      </c>
      <c r="K1456" s="126">
        <f t="shared" si="22"/>
        <v>46466</v>
      </c>
    </row>
    <row r="1457" spans="10:11" x14ac:dyDescent="0.2">
      <c r="J1457" s="36">
        <v>46467</v>
      </c>
      <c r="K1457" s="126">
        <f t="shared" si="22"/>
        <v>46467</v>
      </c>
    </row>
    <row r="1458" spans="10:11" x14ac:dyDescent="0.2">
      <c r="J1458" s="36">
        <v>46468</v>
      </c>
      <c r="K1458" s="126">
        <f t="shared" si="22"/>
        <v>46468</v>
      </c>
    </row>
    <row r="1459" spans="10:11" x14ac:dyDescent="0.2">
      <c r="J1459" s="36">
        <v>46469</v>
      </c>
      <c r="K1459" s="126">
        <f t="shared" si="22"/>
        <v>46469</v>
      </c>
    </row>
    <row r="1460" spans="10:11" x14ac:dyDescent="0.2">
      <c r="J1460" s="36">
        <v>46470</v>
      </c>
      <c r="K1460" s="126">
        <f t="shared" si="22"/>
        <v>46470</v>
      </c>
    </row>
    <row r="1461" spans="10:11" x14ac:dyDescent="0.2">
      <c r="J1461" s="36">
        <v>46471</v>
      </c>
      <c r="K1461" s="126">
        <f t="shared" si="22"/>
        <v>46471</v>
      </c>
    </row>
    <row r="1462" spans="10:11" x14ac:dyDescent="0.2">
      <c r="J1462" s="36">
        <v>46472</v>
      </c>
      <c r="K1462" s="126">
        <f t="shared" si="22"/>
        <v>46472</v>
      </c>
    </row>
    <row r="1463" spans="10:11" x14ac:dyDescent="0.2">
      <c r="J1463" s="36">
        <v>46473</v>
      </c>
      <c r="K1463" s="126">
        <f t="shared" si="22"/>
        <v>46473</v>
      </c>
    </row>
    <row r="1464" spans="10:11" x14ac:dyDescent="0.2">
      <c r="J1464" s="36">
        <v>46474</v>
      </c>
      <c r="K1464" s="126">
        <f t="shared" si="22"/>
        <v>46474</v>
      </c>
    </row>
    <row r="1465" spans="10:11" x14ac:dyDescent="0.2">
      <c r="J1465" s="36">
        <v>46475</v>
      </c>
      <c r="K1465" s="126">
        <f t="shared" si="22"/>
        <v>46475</v>
      </c>
    </row>
    <row r="1466" spans="10:11" x14ac:dyDescent="0.2">
      <c r="J1466" s="36">
        <v>46476</v>
      </c>
      <c r="K1466" s="126">
        <f t="shared" si="22"/>
        <v>46476</v>
      </c>
    </row>
    <row r="1467" spans="10:11" x14ac:dyDescent="0.2">
      <c r="J1467" s="36">
        <v>46477</v>
      </c>
      <c r="K1467" s="126">
        <f t="shared" si="22"/>
        <v>46477</v>
      </c>
    </row>
    <row r="1468" spans="10:11" x14ac:dyDescent="0.2">
      <c r="J1468" s="36">
        <v>46478</v>
      </c>
      <c r="K1468" s="126">
        <f t="shared" si="22"/>
        <v>46478</v>
      </c>
    </row>
    <row r="1469" spans="10:11" x14ac:dyDescent="0.2">
      <c r="J1469" s="36">
        <v>46479</v>
      </c>
      <c r="K1469" s="126">
        <f t="shared" si="22"/>
        <v>46479</v>
      </c>
    </row>
    <row r="1470" spans="10:11" x14ac:dyDescent="0.2">
      <c r="J1470" s="36">
        <v>46480</v>
      </c>
      <c r="K1470" s="126">
        <f t="shared" si="22"/>
        <v>46480</v>
      </c>
    </row>
    <row r="1471" spans="10:11" x14ac:dyDescent="0.2">
      <c r="J1471" s="36">
        <v>46481</v>
      </c>
      <c r="K1471" s="126">
        <f t="shared" si="22"/>
        <v>46481</v>
      </c>
    </row>
    <row r="1472" spans="10:11" x14ac:dyDescent="0.2">
      <c r="J1472" s="36">
        <v>46482</v>
      </c>
      <c r="K1472" s="126">
        <f t="shared" si="22"/>
        <v>46482</v>
      </c>
    </row>
    <row r="1473" spans="10:11" x14ac:dyDescent="0.2">
      <c r="J1473" s="36">
        <v>46483</v>
      </c>
      <c r="K1473" s="126">
        <f t="shared" si="22"/>
        <v>46483</v>
      </c>
    </row>
    <row r="1474" spans="10:11" x14ac:dyDescent="0.2">
      <c r="J1474" s="36">
        <v>46484</v>
      </c>
      <c r="K1474" s="126">
        <f t="shared" si="22"/>
        <v>46484</v>
      </c>
    </row>
    <row r="1475" spans="10:11" x14ac:dyDescent="0.2">
      <c r="J1475" s="36">
        <v>46485</v>
      </c>
      <c r="K1475" s="126">
        <f t="shared" si="22"/>
        <v>46485</v>
      </c>
    </row>
    <row r="1476" spans="10:11" x14ac:dyDescent="0.2">
      <c r="J1476" s="36">
        <v>46486</v>
      </c>
      <c r="K1476" s="126">
        <f t="shared" ref="K1476:K1539" si="23">+J1476</f>
        <v>46486</v>
      </c>
    </row>
    <row r="1477" spans="10:11" x14ac:dyDescent="0.2">
      <c r="J1477" s="36">
        <v>46487</v>
      </c>
      <c r="K1477" s="126">
        <f t="shared" si="23"/>
        <v>46487</v>
      </c>
    </row>
    <row r="1478" spans="10:11" x14ac:dyDescent="0.2">
      <c r="J1478" s="36">
        <v>46488</v>
      </c>
      <c r="K1478" s="126">
        <f t="shared" si="23"/>
        <v>46488</v>
      </c>
    </row>
    <row r="1479" spans="10:11" x14ac:dyDescent="0.2">
      <c r="J1479" s="36">
        <v>46489</v>
      </c>
      <c r="K1479" s="126">
        <f t="shared" si="23"/>
        <v>46489</v>
      </c>
    </row>
    <row r="1480" spans="10:11" x14ac:dyDescent="0.2">
      <c r="J1480" s="36">
        <v>46490</v>
      </c>
      <c r="K1480" s="126">
        <f t="shared" si="23"/>
        <v>46490</v>
      </c>
    </row>
    <row r="1481" spans="10:11" x14ac:dyDescent="0.2">
      <c r="J1481" s="36">
        <v>46491</v>
      </c>
      <c r="K1481" s="126">
        <f t="shared" si="23"/>
        <v>46491</v>
      </c>
    </row>
    <row r="1482" spans="10:11" x14ac:dyDescent="0.2">
      <c r="J1482" s="36">
        <v>46492</v>
      </c>
      <c r="K1482" s="126">
        <f t="shared" si="23"/>
        <v>46492</v>
      </c>
    </row>
    <row r="1483" spans="10:11" x14ac:dyDescent="0.2">
      <c r="J1483" s="36">
        <v>46493</v>
      </c>
      <c r="K1483" s="126">
        <f t="shared" si="23"/>
        <v>46493</v>
      </c>
    </row>
    <row r="1484" spans="10:11" x14ac:dyDescent="0.2">
      <c r="J1484" s="36">
        <v>46494</v>
      </c>
      <c r="K1484" s="126">
        <f t="shared" si="23"/>
        <v>46494</v>
      </c>
    </row>
    <row r="1485" spans="10:11" x14ac:dyDescent="0.2">
      <c r="J1485" s="36">
        <v>46495</v>
      </c>
      <c r="K1485" s="126">
        <f t="shared" si="23"/>
        <v>46495</v>
      </c>
    </row>
    <row r="1486" spans="10:11" x14ac:dyDescent="0.2">
      <c r="J1486" s="36">
        <v>46496</v>
      </c>
      <c r="K1486" s="126">
        <f t="shared" si="23"/>
        <v>46496</v>
      </c>
    </row>
    <row r="1487" spans="10:11" x14ac:dyDescent="0.2">
      <c r="J1487" s="36">
        <v>46497</v>
      </c>
      <c r="K1487" s="126">
        <f t="shared" si="23"/>
        <v>46497</v>
      </c>
    </row>
    <row r="1488" spans="10:11" x14ac:dyDescent="0.2">
      <c r="J1488" s="36">
        <v>46498</v>
      </c>
      <c r="K1488" s="126">
        <f t="shared" si="23"/>
        <v>46498</v>
      </c>
    </row>
    <row r="1489" spans="10:11" x14ac:dyDescent="0.2">
      <c r="J1489" s="36">
        <v>46499</v>
      </c>
      <c r="K1489" s="126">
        <f t="shared" si="23"/>
        <v>46499</v>
      </c>
    </row>
    <row r="1490" spans="10:11" x14ac:dyDescent="0.2">
      <c r="J1490" s="36">
        <v>46500</v>
      </c>
      <c r="K1490" s="126">
        <f t="shared" si="23"/>
        <v>46500</v>
      </c>
    </row>
    <row r="1491" spans="10:11" x14ac:dyDescent="0.2">
      <c r="J1491" s="36">
        <v>46501</v>
      </c>
      <c r="K1491" s="126">
        <f t="shared" si="23"/>
        <v>46501</v>
      </c>
    </row>
    <row r="1492" spans="10:11" x14ac:dyDescent="0.2">
      <c r="J1492" s="36">
        <v>46502</v>
      </c>
      <c r="K1492" s="126">
        <f t="shared" si="23"/>
        <v>46502</v>
      </c>
    </row>
    <row r="1493" spans="10:11" x14ac:dyDescent="0.2">
      <c r="J1493" s="36">
        <v>46503</v>
      </c>
      <c r="K1493" s="126">
        <f t="shared" si="23"/>
        <v>46503</v>
      </c>
    </row>
    <row r="1494" spans="10:11" x14ac:dyDescent="0.2">
      <c r="J1494" s="36">
        <v>46504</v>
      </c>
      <c r="K1494" s="126">
        <f t="shared" si="23"/>
        <v>46504</v>
      </c>
    </row>
    <row r="1495" spans="10:11" x14ac:dyDescent="0.2">
      <c r="J1495" s="36">
        <v>46505</v>
      </c>
      <c r="K1495" s="126">
        <f t="shared" si="23"/>
        <v>46505</v>
      </c>
    </row>
    <row r="1496" spans="10:11" x14ac:dyDescent="0.2">
      <c r="J1496" s="36">
        <v>46506</v>
      </c>
      <c r="K1496" s="126">
        <f t="shared" si="23"/>
        <v>46506</v>
      </c>
    </row>
    <row r="1497" spans="10:11" x14ac:dyDescent="0.2">
      <c r="J1497" s="36">
        <v>46507</v>
      </c>
      <c r="K1497" s="126">
        <f t="shared" si="23"/>
        <v>46507</v>
      </c>
    </row>
    <row r="1498" spans="10:11" x14ac:dyDescent="0.2">
      <c r="J1498" s="36">
        <v>46508</v>
      </c>
      <c r="K1498" s="126">
        <f t="shared" si="23"/>
        <v>46508</v>
      </c>
    </row>
    <row r="1499" spans="10:11" x14ac:dyDescent="0.2">
      <c r="J1499" s="36">
        <v>46509</v>
      </c>
      <c r="K1499" s="126">
        <f t="shared" si="23"/>
        <v>46509</v>
      </c>
    </row>
    <row r="1500" spans="10:11" x14ac:dyDescent="0.2">
      <c r="J1500" s="36">
        <v>46510</v>
      </c>
      <c r="K1500" s="126">
        <f t="shared" si="23"/>
        <v>46510</v>
      </c>
    </row>
    <row r="1501" spans="10:11" x14ac:dyDescent="0.2">
      <c r="J1501" s="36">
        <v>46511</v>
      </c>
      <c r="K1501" s="126">
        <f t="shared" si="23"/>
        <v>46511</v>
      </c>
    </row>
    <row r="1502" spans="10:11" x14ac:dyDescent="0.2">
      <c r="J1502" s="36">
        <v>46512</v>
      </c>
      <c r="K1502" s="126">
        <f t="shared" si="23"/>
        <v>46512</v>
      </c>
    </row>
    <row r="1503" spans="10:11" x14ac:dyDescent="0.2">
      <c r="J1503" s="36">
        <v>46513</v>
      </c>
      <c r="K1503" s="126">
        <f t="shared" si="23"/>
        <v>46513</v>
      </c>
    </row>
    <row r="1504" spans="10:11" x14ac:dyDescent="0.2">
      <c r="J1504" s="36">
        <v>46514</v>
      </c>
      <c r="K1504" s="126">
        <f t="shared" si="23"/>
        <v>46514</v>
      </c>
    </row>
    <row r="1505" spans="10:11" x14ac:dyDescent="0.2">
      <c r="J1505" s="36">
        <v>46515</v>
      </c>
      <c r="K1505" s="126">
        <f t="shared" si="23"/>
        <v>46515</v>
      </c>
    </row>
    <row r="1506" spans="10:11" x14ac:dyDescent="0.2">
      <c r="J1506" s="36">
        <v>46516</v>
      </c>
      <c r="K1506" s="126">
        <f t="shared" si="23"/>
        <v>46516</v>
      </c>
    </row>
    <row r="1507" spans="10:11" x14ac:dyDescent="0.2">
      <c r="J1507" s="36">
        <v>46517</v>
      </c>
      <c r="K1507" s="126">
        <f t="shared" si="23"/>
        <v>46517</v>
      </c>
    </row>
    <row r="1508" spans="10:11" x14ac:dyDescent="0.2">
      <c r="J1508" s="36">
        <v>46518</v>
      </c>
      <c r="K1508" s="126">
        <f t="shared" si="23"/>
        <v>46518</v>
      </c>
    </row>
    <row r="1509" spans="10:11" x14ac:dyDescent="0.2">
      <c r="J1509" s="36">
        <v>46519</v>
      </c>
      <c r="K1509" s="126">
        <f t="shared" si="23"/>
        <v>46519</v>
      </c>
    </row>
    <row r="1510" spans="10:11" x14ac:dyDescent="0.2">
      <c r="J1510" s="36">
        <v>46520</v>
      </c>
      <c r="K1510" s="126">
        <f t="shared" si="23"/>
        <v>46520</v>
      </c>
    </row>
    <row r="1511" spans="10:11" x14ac:dyDescent="0.2">
      <c r="J1511" s="36">
        <v>46521</v>
      </c>
      <c r="K1511" s="126">
        <f t="shared" si="23"/>
        <v>46521</v>
      </c>
    </row>
    <row r="1512" spans="10:11" x14ac:dyDescent="0.2">
      <c r="J1512" s="36">
        <v>46522</v>
      </c>
      <c r="K1512" s="126">
        <f t="shared" si="23"/>
        <v>46522</v>
      </c>
    </row>
    <row r="1513" spans="10:11" x14ac:dyDescent="0.2">
      <c r="J1513" s="36">
        <v>46523</v>
      </c>
      <c r="K1513" s="126">
        <f t="shared" si="23"/>
        <v>46523</v>
      </c>
    </row>
    <row r="1514" spans="10:11" x14ac:dyDescent="0.2">
      <c r="J1514" s="36">
        <v>46524</v>
      </c>
      <c r="K1514" s="126">
        <f t="shared" si="23"/>
        <v>46524</v>
      </c>
    </row>
    <row r="1515" spans="10:11" x14ac:dyDescent="0.2">
      <c r="J1515" s="36">
        <v>46525</v>
      </c>
      <c r="K1515" s="126">
        <f t="shared" si="23"/>
        <v>46525</v>
      </c>
    </row>
    <row r="1516" spans="10:11" x14ac:dyDescent="0.2">
      <c r="J1516" s="36">
        <v>46526</v>
      </c>
      <c r="K1516" s="126">
        <f t="shared" si="23"/>
        <v>46526</v>
      </c>
    </row>
    <row r="1517" spans="10:11" x14ac:dyDescent="0.2">
      <c r="J1517" s="36">
        <v>46527</v>
      </c>
      <c r="K1517" s="126">
        <f t="shared" si="23"/>
        <v>46527</v>
      </c>
    </row>
    <row r="1518" spans="10:11" x14ac:dyDescent="0.2">
      <c r="J1518" s="36">
        <v>46528</v>
      </c>
      <c r="K1518" s="126">
        <f t="shared" si="23"/>
        <v>46528</v>
      </c>
    </row>
    <row r="1519" spans="10:11" x14ac:dyDescent="0.2">
      <c r="J1519" s="36">
        <v>46529</v>
      </c>
      <c r="K1519" s="126">
        <f t="shared" si="23"/>
        <v>46529</v>
      </c>
    </row>
    <row r="1520" spans="10:11" x14ac:dyDescent="0.2">
      <c r="J1520" s="36">
        <v>46530</v>
      </c>
      <c r="K1520" s="126">
        <f t="shared" si="23"/>
        <v>46530</v>
      </c>
    </row>
    <row r="1521" spans="10:11" x14ac:dyDescent="0.2">
      <c r="J1521" s="36">
        <v>46531</v>
      </c>
      <c r="K1521" s="126">
        <f t="shared" si="23"/>
        <v>46531</v>
      </c>
    </row>
    <row r="1522" spans="10:11" x14ac:dyDescent="0.2">
      <c r="J1522" s="36">
        <v>46532</v>
      </c>
      <c r="K1522" s="126">
        <f t="shared" si="23"/>
        <v>46532</v>
      </c>
    </row>
    <row r="1523" spans="10:11" x14ac:dyDescent="0.2">
      <c r="J1523" s="36">
        <v>46533</v>
      </c>
      <c r="K1523" s="126">
        <f t="shared" si="23"/>
        <v>46533</v>
      </c>
    </row>
    <row r="1524" spans="10:11" x14ac:dyDescent="0.2">
      <c r="J1524" s="36">
        <v>46534</v>
      </c>
      <c r="K1524" s="126">
        <f t="shared" si="23"/>
        <v>46534</v>
      </c>
    </row>
    <row r="1525" spans="10:11" x14ac:dyDescent="0.2">
      <c r="J1525" s="36">
        <v>46535</v>
      </c>
      <c r="K1525" s="126">
        <f t="shared" si="23"/>
        <v>46535</v>
      </c>
    </row>
    <row r="1526" spans="10:11" x14ac:dyDescent="0.2">
      <c r="J1526" s="36">
        <v>46536</v>
      </c>
      <c r="K1526" s="126">
        <f t="shared" si="23"/>
        <v>46536</v>
      </c>
    </row>
    <row r="1527" spans="10:11" x14ac:dyDescent="0.2">
      <c r="J1527" s="36">
        <v>46537</v>
      </c>
      <c r="K1527" s="126">
        <f t="shared" si="23"/>
        <v>46537</v>
      </c>
    </row>
    <row r="1528" spans="10:11" x14ac:dyDescent="0.2">
      <c r="J1528" s="36">
        <v>46538</v>
      </c>
      <c r="K1528" s="126">
        <f t="shared" si="23"/>
        <v>46538</v>
      </c>
    </row>
    <row r="1529" spans="10:11" x14ac:dyDescent="0.2">
      <c r="J1529" s="36">
        <v>46539</v>
      </c>
      <c r="K1529" s="126">
        <f t="shared" si="23"/>
        <v>46539</v>
      </c>
    </row>
    <row r="1530" spans="10:11" x14ac:dyDescent="0.2">
      <c r="J1530" s="36">
        <v>46540</v>
      </c>
      <c r="K1530" s="126">
        <f t="shared" si="23"/>
        <v>46540</v>
      </c>
    </row>
    <row r="1531" spans="10:11" x14ac:dyDescent="0.2">
      <c r="J1531" s="36">
        <v>46541</v>
      </c>
      <c r="K1531" s="126">
        <f t="shared" si="23"/>
        <v>46541</v>
      </c>
    </row>
    <row r="1532" spans="10:11" x14ac:dyDescent="0.2">
      <c r="J1532" s="36">
        <v>46542</v>
      </c>
      <c r="K1532" s="126">
        <f t="shared" si="23"/>
        <v>46542</v>
      </c>
    </row>
    <row r="1533" spans="10:11" x14ac:dyDescent="0.2">
      <c r="J1533" s="36">
        <v>46543</v>
      </c>
      <c r="K1533" s="126">
        <f t="shared" si="23"/>
        <v>46543</v>
      </c>
    </row>
    <row r="1534" spans="10:11" x14ac:dyDescent="0.2">
      <c r="J1534" s="36">
        <v>46544</v>
      </c>
      <c r="K1534" s="126">
        <f t="shared" si="23"/>
        <v>46544</v>
      </c>
    </row>
    <row r="1535" spans="10:11" x14ac:dyDescent="0.2">
      <c r="J1535" s="36">
        <v>46545</v>
      </c>
      <c r="K1535" s="126">
        <f t="shared" si="23"/>
        <v>46545</v>
      </c>
    </row>
    <row r="1536" spans="10:11" x14ac:dyDescent="0.2">
      <c r="J1536" s="36">
        <v>46546</v>
      </c>
      <c r="K1536" s="126">
        <f t="shared" si="23"/>
        <v>46546</v>
      </c>
    </row>
    <row r="1537" spans="10:11" x14ac:dyDescent="0.2">
      <c r="J1537" s="36">
        <v>46547</v>
      </c>
      <c r="K1537" s="126">
        <f t="shared" si="23"/>
        <v>46547</v>
      </c>
    </row>
    <row r="1538" spans="10:11" x14ac:dyDescent="0.2">
      <c r="J1538" s="36">
        <v>46548</v>
      </c>
      <c r="K1538" s="126">
        <f t="shared" si="23"/>
        <v>46548</v>
      </c>
    </row>
    <row r="1539" spans="10:11" x14ac:dyDescent="0.2">
      <c r="J1539" s="36">
        <v>46549</v>
      </c>
      <c r="K1539" s="126">
        <f t="shared" si="23"/>
        <v>46549</v>
      </c>
    </row>
    <row r="1540" spans="10:11" x14ac:dyDescent="0.2">
      <c r="J1540" s="36">
        <v>46550</v>
      </c>
      <c r="K1540" s="126">
        <f t="shared" ref="K1540:K1603" si="24">+J1540</f>
        <v>46550</v>
      </c>
    </row>
    <row r="1541" spans="10:11" x14ac:dyDescent="0.2">
      <c r="J1541" s="36">
        <v>46551</v>
      </c>
      <c r="K1541" s="126">
        <f t="shared" si="24"/>
        <v>46551</v>
      </c>
    </row>
    <row r="1542" spans="10:11" x14ac:dyDescent="0.2">
      <c r="J1542" s="36">
        <v>46552</v>
      </c>
      <c r="K1542" s="126">
        <f t="shared" si="24"/>
        <v>46552</v>
      </c>
    </row>
    <row r="1543" spans="10:11" x14ac:dyDescent="0.2">
      <c r="J1543" s="36">
        <v>46553</v>
      </c>
      <c r="K1543" s="126">
        <f t="shared" si="24"/>
        <v>46553</v>
      </c>
    </row>
    <row r="1544" spans="10:11" x14ac:dyDescent="0.2">
      <c r="J1544" s="36">
        <v>46554</v>
      </c>
      <c r="K1544" s="126">
        <f t="shared" si="24"/>
        <v>46554</v>
      </c>
    </row>
    <row r="1545" spans="10:11" x14ac:dyDescent="0.2">
      <c r="J1545" s="36">
        <v>46555</v>
      </c>
      <c r="K1545" s="126">
        <f t="shared" si="24"/>
        <v>46555</v>
      </c>
    </row>
    <row r="1546" spans="10:11" x14ac:dyDescent="0.2">
      <c r="J1546" s="36">
        <v>46556</v>
      </c>
      <c r="K1546" s="126">
        <f t="shared" si="24"/>
        <v>46556</v>
      </c>
    </row>
    <row r="1547" spans="10:11" x14ac:dyDescent="0.2">
      <c r="J1547" s="36">
        <v>46557</v>
      </c>
      <c r="K1547" s="126">
        <f t="shared" si="24"/>
        <v>46557</v>
      </c>
    </row>
    <row r="1548" spans="10:11" x14ac:dyDescent="0.2">
      <c r="J1548" s="36">
        <v>46558</v>
      </c>
      <c r="K1548" s="126">
        <f t="shared" si="24"/>
        <v>46558</v>
      </c>
    </row>
    <row r="1549" spans="10:11" x14ac:dyDescent="0.2">
      <c r="J1549" s="36">
        <v>46559</v>
      </c>
      <c r="K1549" s="126">
        <f t="shared" si="24"/>
        <v>46559</v>
      </c>
    </row>
    <row r="1550" spans="10:11" x14ac:dyDescent="0.2">
      <c r="J1550" s="36">
        <v>46560</v>
      </c>
      <c r="K1550" s="126">
        <f t="shared" si="24"/>
        <v>46560</v>
      </c>
    </row>
    <row r="1551" spans="10:11" x14ac:dyDescent="0.2">
      <c r="J1551" s="36">
        <v>46561</v>
      </c>
      <c r="K1551" s="126">
        <f t="shared" si="24"/>
        <v>46561</v>
      </c>
    </row>
    <row r="1552" spans="10:11" x14ac:dyDescent="0.2">
      <c r="J1552" s="36">
        <v>46562</v>
      </c>
      <c r="K1552" s="126">
        <f t="shared" si="24"/>
        <v>46562</v>
      </c>
    </row>
    <row r="1553" spans="10:11" x14ac:dyDescent="0.2">
      <c r="J1553" s="36">
        <v>46563</v>
      </c>
      <c r="K1553" s="126">
        <f t="shared" si="24"/>
        <v>46563</v>
      </c>
    </row>
    <row r="1554" spans="10:11" x14ac:dyDescent="0.2">
      <c r="J1554" s="36">
        <v>46564</v>
      </c>
      <c r="K1554" s="126">
        <f t="shared" si="24"/>
        <v>46564</v>
      </c>
    </row>
    <row r="1555" spans="10:11" x14ac:dyDescent="0.2">
      <c r="J1555" s="36">
        <v>46565</v>
      </c>
      <c r="K1555" s="126">
        <f t="shared" si="24"/>
        <v>46565</v>
      </c>
    </row>
    <row r="1556" spans="10:11" x14ac:dyDescent="0.2">
      <c r="J1556" s="36">
        <v>46566</v>
      </c>
      <c r="K1556" s="126">
        <f t="shared" si="24"/>
        <v>46566</v>
      </c>
    </row>
    <row r="1557" spans="10:11" x14ac:dyDescent="0.2">
      <c r="J1557" s="36">
        <v>46567</v>
      </c>
      <c r="K1557" s="126">
        <f t="shared" si="24"/>
        <v>46567</v>
      </c>
    </row>
    <row r="1558" spans="10:11" x14ac:dyDescent="0.2">
      <c r="J1558" s="36">
        <v>46568</v>
      </c>
      <c r="K1558" s="126">
        <f t="shared" si="24"/>
        <v>46568</v>
      </c>
    </row>
    <row r="1559" spans="10:11" x14ac:dyDescent="0.2">
      <c r="J1559" s="36">
        <v>46569</v>
      </c>
      <c r="K1559" s="126">
        <f t="shared" si="24"/>
        <v>46569</v>
      </c>
    </row>
    <row r="1560" spans="10:11" x14ac:dyDescent="0.2">
      <c r="J1560" s="36">
        <v>46570</v>
      </c>
      <c r="K1560" s="126">
        <f t="shared" si="24"/>
        <v>46570</v>
      </c>
    </row>
    <row r="1561" spans="10:11" x14ac:dyDescent="0.2">
      <c r="J1561" s="36">
        <v>46571</v>
      </c>
      <c r="K1561" s="126">
        <f t="shared" si="24"/>
        <v>46571</v>
      </c>
    </row>
    <row r="1562" spans="10:11" x14ac:dyDescent="0.2">
      <c r="J1562" s="36">
        <v>46572</v>
      </c>
      <c r="K1562" s="126">
        <f t="shared" si="24"/>
        <v>46572</v>
      </c>
    </row>
    <row r="1563" spans="10:11" x14ac:dyDescent="0.2">
      <c r="J1563" s="36">
        <v>46573</v>
      </c>
      <c r="K1563" s="126">
        <f t="shared" si="24"/>
        <v>46573</v>
      </c>
    </row>
    <row r="1564" spans="10:11" x14ac:dyDescent="0.2">
      <c r="J1564" s="36">
        <v>46574</v>
      </c>
      <c r="K1564" s="126">
        <f t="shared" si="24"/>
        <v>46574</v>
      </c>
    </row>
    <row r="1565" spans="10:11" x14ac:dyDescent="0.2">
      <c r="J1565" s="36">
        <v>46575</v>
      </c>
      <c r="K1565" s="126">
        <f t="shared" si="24"/>
        <v>46575</v>
      </c>
    </row>
    <row r="1566" spans="10:11" x14ac:dyDescent="0.2">
      <c r="J1566" s="36">
        <v>46576</v>
      </c>
      <c r="K1566" s="126">
        <f t="shared" si="24"/>
        <v>46576</v>
      </c>
    </row>
    <row r="1567" spans="10:11" x14ac:dyDescent="0.2">
      <c r="J1567" s="36">
        <v>46577</v>
      </c>
      <c r="K1567" s="126">
        <f t="shared" si="24"/>
        <v>46577</v>
      </c>
    </row>
    <row r="1568" spans="10:11" x14ac:dyDescent="0.2">
      <c r="J1568" s="36">
        <v>46578</v>
      </c>
      <c r="K1568" s="126">
        <f t="shared" si="24"/>
        <v>46578</v>
      </c>
    </row>
    <row r="1569" spans="10:11" x14ac:dyDescent="0.2">
      <c r="J1569" s="36">
        <v>46579</v>
      </c>
      <c r="K1569" s="126">
        <f t="shared" si="24"/>
        <v>46579</v>
      </c>
    </row>
    <row r="1570" spans="10:11" x14ac:dyDescent="0.2">
      <c r="J1570" s="36">
        <v>46580</v>
      </c>
      <c r="K1570" s="126">
        <f t="shared" si="24"/>
        <v>46580</v>
      </c>
    </row>
    <row r="1571" spans="10:11" x14ac:dyDescent="0.2">
      <c r="J1571" s="36">
        <v>46581</v>
      </c>
      <c r="K1571" s="126">
        <f t="shared" si="24"/>
        <v>46581</v>
      </c>
    </row>
    <row r="1572" spans="10:11" x14ac:dyDescent="0.2">
      <c r="J1572" s="36">
        <v>46582</v>
      </c>
      <c r="K1572" s="126">
        <f t="shared" si="24"/>
        <v>46582</v>
      </c>
    </row>
    <row r="1573" spans="10:11" x14ac:dyDescent="0.2">
      <c r="J1573" s="36">
        <v>46583</v>
      </c>
      <c r="K1573" s="126">
        <f t="shared" si="24"/>
        <v>46583</v>
      </c>
    </row>
    <row r="1574" spans="10:11" x14ac:dyDescent="0.2">
      <c r="J1574" s="36">
        <v>46584</v>
      </c>
      <c r="K1574" s="126">
        <f t="shared" si="24"/>
        <v>46584</v>
      </c>
    </row>
    <row r="1575" spans="10:11" x14ac:dyDescent="0.2">
      <c r="J1575" s="36">
        <v>46585</v>
      </c>
      <c r="K1575" s="126">
        <f t="shared" si="24"/>
        <v>46585</v>
      </c>
    </row>
    <row r="1576" spans="10:11" x14ac:dyDescent="0.2">
      <c r="J1576" s="36">
        <v>46586</v>
      </c>
      <c r="K1576" s="126">
        <f t="shared" si="24"/>
        <v>46586</v>
      </c>
    </row>
    <row r="1577" spans="10:11" x14ac:dyDescent="0.2">
      <c r="J1577" s="36">
        <v>46587</v>
      </c>
      <c r="K1577" s="126">
        <f t="shared" si="24"/>
        <v>46587</v>
      </c>
    </row>
    <row r="1578" spans="10:11" x14ac:dyDescent="0.2">
      <c r="J1578" s="36">
        <v>46588</v>
      </c>
      <c r="K1578" s="126">
        <f t="shared" si="24"/>
        <v>46588</v>
      </c>
    </row>
    <row r="1579" spans="10:11" x14ac:dyDescent="0.2">
      <c r="J1579" s="36">
        <v>46589</v>
      </c>
      <c r="K1579" s="126">
        <f t="shared" si="24"/>
        <v>46589</v>
      </c>
    </row>
    <row r="1580" spans="10:11" x14ac:dyDescent="0.2">
      <c r="J1580" s="36">
        <v>46590</v>
      </c>
      <c r="K1580" s="126">
        <f t="shared" si="24"/>
        <v>46590</v>
      </c>
    </row>
    <row r="1581" spans="10:11" x14ac:dyDescent="0.2">
      <c r="J1581" s="36">
        <v>46591</v>
      </c>
      <c r="K1581" s="126">
        <f t="shared" si="24"/>
        <v>46591</v>
      </c>
    </row>
    <row r="1582" spans="10:11" x14ac:dyDescent="0.2">
      <c r="J1582" s="36">
        <v>46592</v>
      </c>
      <c r="K1582" s="126">
        <f t="shared" si="24"/>
        <v>46592</v>
      </c>
    </row>
    <row r="1583" spans="10:11" x14ac:dyDescent="0.2">
      <c r="J1583" s="36">
        <v>46593</v>
      </c>
      <c r="K1583" s="126">
        <f t="shared" si="24"/>
        <v>46593</v>
      </c>
    </row>
    <row r="1584" spans="10:11" x14ac:dyDescent="0.2">
      <c r="J1584" s="36">
        <v>46594</v>
      </c>
      <c r="K1584" s="126">
        <f t="shared" si="24"/>
        <v>46594</v>
      </c>
    </row>
    <row r="1585" spans="10:11" x14ac:dyDescent="0.2">
      <c r="J1585" s="36">
        <v>46595</v>
      </c>
      <c r="K1585" s="126">
        <f t="shared" si="24"/>
        <v>46595</v>
      </c>
    </row>
    <row r="1586" spans="10:11" x14ac:dyDescent="0.2">
      <c r="J1586" s="36">
        <v>46596</v>
      </c>
      <c r="K1586" s="126">
        <f t="shared" si="24"/>
        <v>46596</v>
      </c>
    </row>
    <row r="1587" spans="10:11" x14ac:dyDescent="0.2">
      <c r="J1587" s="36">
        <v>46597</v>
      </c>
      <c r="K1587" s="126">
        <f t="shared" si="24"/>
        <v>46597</v>
      </c>
    </row>
    <row r="1588" spans="10:11" x14ac:dyDescent="0.2">
      <c r="J1588" s="36">
        <v>46598</v>
      </c>
      <c r="K1588" s="126">
        <f t="shared" si="24"/>
        <v>46598</v>
      </c>
    </row>
    <row r="1589" spans="10:11" x14ac:dyDescent="0.2">
      <c r="J1589" s="36">
        <v>46599</v>
      </c>
      <c r="K1589" s="126">
        <f t="shared" si="24"/>
        <v>46599</v>
      </c>
    </row>
    <row r="1590" spans="10:11" x14ac:dyDescent="0.2">
      <c r="J1590" s="36">
        <v>46600</v>
      </c>
      <c r="K1590" s="126">
        <f t="shared" si="24"/>
        <v>46600</v>
      </c>
    </row>
    <row r="1591" spans="10:11" x14ac:dyDescent="0.2">
      <c r="J1591" s="36">
        <v>46601</v>
      </c>
      <c r="K1591" s="126">
        <f t="shared" si="24"/>
        <v>46601</v>
      </c>
    </row>
    <row r="1592" spans="10:11" x14ac:dyDescent="0.2">
      <c r="J1592" s="36">
        <v>46602</v>
      </c>
      <c r="K1592" s="126">
        <f t="shared" si="24"/>
        <v>46602</v>
      </c>
    </row>
    <row r="1593" spans="10:11" x14ac:dyDescent="0.2">
      <c r="J1593" s="36">
        <v>46603</v>
      </c>
      <c r="K1593" s="126">
        <f t="shared" si="24"/>
        <v>46603</v>
      </c>
    </row>
    <row r="1594" spans="10:11" x14ac:dyDescent="0.2">
      <c r="J1594" s="36">
        <v>46604</v>
      </c>
      <c r="K1594" s="126">
        <f t="shared" si="24"/>
        <v>46604</v>
      </c>
    </row>
    <row r="1595" spans="10:11" x14ac:dyDescent="0.2">
      <c r="J1595" s="36">
        <v>46605</v>
      </c>
      <c r="K1595" s="126">
        <f t="shared" si="24"/>
        <v>46605</v>
      </c>
    </row>
    <row r="1596" spans="10:11" x14ac:dyDescent="0.2">
      <c r="J1596" s="36">
        <v>46606</v>
      </c>
      <c r="K1596" s="126">
        <f t="shared" si="24"/>
        <v>46606</v>
      </c>
    </row>
    <row r="1597" spans="10:11" x14ac:dyDescent="0.2">
      <c r="J1597" s="36">
        <v>46607</v>
      </c>
      <c r="K1597" s="126">
        <f t="shared" si="24"/>
        <v>46607</v>
      </c>
    </row>
    <row r="1598" spans="10:11" x14ac:dyDescent="0.2">
      <c r="J1598" s="36">
        <v>46608</v>
      </c>
      <c r="K1598" s="126">
        <f t="shared" si="24"/>
        <v>46608</v>
      </c>
    </row>
    <row r="1599" spans="10:11" x14ac:dyDescent="0.2">
      <c r="J1599" s="36">
        <v>46609</v>
      </c>
      <c r="K1599" s="126">
        <f t="shared" si="24"/>
        <v>46609</v>
      </c>
    </row>
    <row r="1600" spans="10:11" x14ac:dyDescent="0.2">
      <c r="J1600" s="36">
        <v>46610</v>
      </c>
      <c r="K1600" s="126">
        <f t="shared" si="24"/>
        <v>46610</v>
      </c>
    </row>
    <row r="1601" spans="10:11" x14ac:dyDescent="0.2">
      <c r="J1601" s="36">
        <v>46611</v>
      </c>
      <c r="K1601" s="126">
        <f t="shared" si="24"/>
        <v>46611</v>
      </c>
    </row>
    <row r="1602" spans="10:11" x14ac:dyDescent="0.2">
      <c r="J1602" s="36">
        <v>46612</v>
      </c>
      <c r="K1602" s="126">
        <f t="shared" si="24"/>
        <v>46612</v>
      </c>
    </row>
    <row r="1603" spans="10:11" x14ac:dyDescent="0.2">
      <c r="J1603" s="36">
        <v>46613</v>
      </c>
      <c r="K1603" s="126">
        <f t="shared" si="24"/>
        <v>46613</v>
      </c>
    </row>
    <row r="1604" spans="10:11" x14ac:dyDescent="0.2">
      <c r="J1604" s="36">
        <v>46614</v>
      </c>
      <c r="K1604" s="126">
        <f t="shared" ref="K1604:K1667" si="25">+J1604</f>
        <v>46614</v>
      </c>
    </row>
    <row r="1605" spans="10:11" x14ac:dyDescent="0.2">
      <c r="J1605" s="36">
        <v>46615</v>
      </c>
      <c r="K1605" s="126">
        <f t="shared" si="25"/>
        <v>46615</v>
      </c>
    </row>
    <row r="1606" spans="10:11" x14ac:dyDescent="0.2">
      <c r="J1606" s="36">
        <v>46616</v>
      </c>
      <c r="K1606" s="126">
        <f t="shared" si="25"/>
        <v>46616</v>
      </c>
    </row>
    <row r="1607" spans="10:11" x14ac:dyDescent="0.2">
      <c r="J1607" s="36">
        <v>46617</v>
      </c>
      <c r="K1607" s="126">
        <f t="shared" si="25"/>
        <v>46617</v>
      </c>
    </row>
    <row r="1608" spans="10:11" x14ac:dyDescent="0.2">
      <c r="J1608" s="36">
        <v>46618</v>
      </c>
      <c r="K1608" s="126">
        <f t="shared" si="25"/>
        <v>46618</v>
      </c>
    </row>
    <row r="1609" spans="10:11" x14ac:dyDescent="0.2">
      <c r="J1609" s="36">
        <v>46619</v>
      </c>
      <c r="K1609" s="126">
        <f t="shared" si="25"/>
        <v>46619</v>
      </c>
    </row>
    <row r="1610" spans="10:11" x14ac:dyDescent="0.2">
      <c r="J1610" s="36">
        <v>46620</v>
      </c>
      <c r="K1610" s="126">
        <f t="shared" si="25"/>
        <v>46620</v>
      </c>
    </row>
    <row r="1611" spans="10:11" x14ac:dyDescent="0.2">
      <c r="J1611" s="36">
        <v>46621</v>
      </c>
      <c r="K1611" s="126">
        <f t="shared" si="25"/>
        <v>46621</v>
      </c>
    </row>
    <row r="1612" spans="10:11" x14ac:dyDescent="0.2">
      <c r="J1612" s="36">
        <v>46622</v>
      </c>
      <c r="K1612" s="126">
        <f t="shared" si="25"/>
        <v>46622</v>
      </c>
    </row>
    <row r="1613" spans="10:11" x14ac:dyDescent="0.2">
      <c r="J1613" s="36">
        <v>46623</v>
      </c>
      <c r="K1613" s="126">
        <f t="shared" si="25"/>
        <v>46623</v>
      </c>
    </row>
    <row r="1614" spans="10:11" x14ac:dyDescent="0.2">
      <c r="J1614" s="36">
        <v>46624</v>
      </c>
      <c r="K1614" s="126">
        <f t="shared" si="25"/>
        <v>46624</v>
      </c>
    </row>
    <row r="1615" spans="10:11" x14ac:dyDescent="0.2">
      <c r="J1615" s="36">
        <v>46625</v>
      </c>
      <c r="K1615" s="126">
        <f t="shared" si="25"/>
        <v>46625</v>
      </c>
    </row>
    <row r="1616" spans="10:11" x14ac:dyDescent="0.2">
      <c r="J1616" s="36">
        <v>46626</v>
      </c>
      <c r="K1616" s="126">
        <f t="shared" si="25"/>
        <v>46626</v>
      </c>
    </row>
    <row r="1617" spans="10:11" x14ac:dyDescent="0.2">
      <c r="J1617" s="36">
        <v>46627</v>
      </c>
      <c r="K1617" s="126">
        <f t="shared" si="25"/>
        <v>46627</v>
      </c>
    </row>
    <row r="1618" spans="10:11" x14ac:dyDescent="0.2">
      <c r="J1618" s="36">
        <v>46628</v>
      </c>
      <c r="K1618" s="126">
        <f t="shared" si="25"/>
        <v>46628</v>
      </c>
    </row>
    <row r="1619" spans="10:11" x14ac:dyDescent="0.2">
      <c r="J1619" s="36">
        <v>46629</v>
      </c>
      <c r="K1619" s="126">
        <f t="shared" si="25"/>
        <v>46629</v>
      </c>
    </row>
    <row r="1620" spans="10:11" x14ac:dyDescent="0.2">
      <c r="J1620" s="36">
        <v>46630</v>
      </c>
      <c r="K1620" s="126">
        <f t="shared" si="25"/>
        <v>46630</v>
      </c>
    </row>
    <row r="1621" spans="10:11" x14ac:dyDescent="0.2">
      <c r="J1621" s="36">
        <v>46631</v>
      </c>
      <c r="K1621" s="126">
        <f t="shared" si="25"/>
        <v>46631</v>
      </c>
    </row>
    <row r="1622" spans="10:11" x14ac:dyDescent="0.2">
      <c r="J1622" s="36">
        <v>46632</v>
      </c>
      <c r="K1622" s="126">
        <f t="shared" si="25"/>
        <v>46632</v>
      </c>
    </row>
    <row r="1623" spans="10:11" x14ac:dyDescent="0.2">
      <c r="J1623" s="36">
        <v>46633</v>
      </c>
      <c r="K1623" s="126">
        <f t="shared" si="25"/>
        <v>46633</v>
      </c>
    </row>
    <row r="1624" spans="10:11" x14ac:dyDescent="0.2">
      <c r="J1624" s="36">
        <v>46634</v>
      </c>
      <c r="K1624" s="126">
        <f t="shared" si="25"/>
        <v>46634</v>
      </c>
    </row>
    <row r="1625" spans="10:11" x14ac:dyDescent="0.2">
      <c r="J1625" s="36">
        <v>46635</v>
      </c>
      <c r="K1625" s="126">
        <f t="shared" si="25"/>
        <v>46635</v>
      </c>
    </row>
    <row r="1626" spans="10:11" x14ac:dyDescent="0.2">
      <c r="J1626" s="36">
        <v>46636</v>
      </c>
      <c r="K1626" s="126">
        <f t="shared" si="25"/>
        <v>46636</v>
      </c>
    </row>
    <row r="1627" spans="10:11" x14ac:dyDescent="0.2">
      <c r="J1627" s="36">
        <v>46637</v>
      </c>
      <c r="K1627" s="126">
        <f t="shared" si="25"/>
        <v>46637</v>
      </c>
    </row>
    <row r="1628" spans="10:11" x14ac:dyDescent="0.2">
      <c r="J1628" s="36">
        <v>46638</v>
      </c>
      <c r="K1628" s="126">
        <f t="shared" si="25"/>
        <v>46638</v>
      </c>
    </row>
    <row r="1629" spans="10:11" x14ac:dyDescent="0.2">
      <c r="J1629" s="36">
        <v>46639</v>
      </c>
      <c r="K1629" s="126">
        <f t="shared" si="25"/>
        <v>46639</v>
      </c>
    </row>
    <row r="1630" spans="10:11" x14ac:dyDescent="0.2">
      <c r="J1630" s="36">
        <v>46640</v>
      </c>
      <c r="K1630" s="126">
        <f t="shared" si="25"/>
        <v>46640</v>
      </c>
    </row>
    <row r="1631" spans="10:11" x14ac:dyDescent="0.2">
      <c r="J1631" s="36">
        <v>46641</v>
      </c>
      <c r="K1631" s="126">
        <f t="shared" si="25"/>
        <v>46641</v>
      </c>
    </row>
    <row r="1632" spans="10:11" x14ac:dyDescent="0.2">
      <c r="J1632" s="36">
        <v>46642</v>
      </c>
      <c r="K1632" s="126">
        <f t="shared" si="25"/>
        <v>46642</v>
      </c>
    </row>
    <row r="1633" spans="10:11" x14ac:dyDescent="0.2">
      <c r="J1633" s="36">
        <v>46643</v>
      </c>
      <c r="K1633" s="126">
        <f t="shared" si="25"/>
        <v>46643</v>
      </c>
    </row>
    <row r="1634" spans="10:11" x14ac:dyDescent="0.2">
      <c r="J1634" s="36">
        <v>46644</v>
      </c>
      <c r="K1634" s="126">
        <f t="shared" si="25"/>
        <v>46644</v>
      </c>
    </row>
    <row r="1635" spans="10:11" x14ac:dyDescent="0.2">
      <c r="J1635" s="36">
        <v>46645</v>
      </c>
      <c r="K1635" s="126">
        <f t="shared" si="25"/>
        <v>46645</v>
      </c>
    </row>
    <row r="1636" spans="10:11" x14ac:dyDescent="0.2">
      <c r="J1636" s="36">
        <v>46646</v>
      </c>
      <c r="K1636" s="126">
        <f t="shared" si="25"/>
        <v>46646</v>
      </c>
    </row>
    <row r="1637" spans="10:11" x14ac:dyDescent="0.2">
      <c r="J1637" s="36">
        <v>46647</v>
      </c>
      <c r="K1637" s="126">
        <f t="shared" si="25"/>
        <v>46647</v>
      </c>
    </row>
    <row r="1638" spans="10:11" x14ac:dyDescent="0.2">
      <c r="J1638" s="36">
        <v>46648</v>
      </c>
      <c r="K1638" s="126">
        <f t="shared" si="25"/>
        <v>46648</v>
      </c>
    </row>
    <row r="1639" spans="10:11" x14ac:dyDescent="0.2">
      <c r="J1639" s="36">
        <v>46649</v>
      </c>
      <c r="K1639" s="126">
        <f t="shared" si="25"/>
        <v>46649</v>
      </c>
    </row>
    <row r="1640" spans="10:11" x14ac:dyDescent="0.2">
      <c r="J1640" s="36">
        <v>46650</v>
      </c>
      <c r="K1640" s="126">
        <f t="shared" si="25"/>
        <v>46650</v>
      </c>
    </row>
    <row r="1641" spans="10:11" x14ac:dyDescent="0.2">
      <c r="J1641" s="36">
        <v>46651</v>
      </c>
      <c r="K1641" s="126">
        <f t="shared" si="25"/>
        <v>46651</v>
      </c>
    </row>
    <row r="1642" spans="10:11" x14ac:dyDescent="0.2">
      <c r="J1642" s="36">
        <v>46652</v>
      </c>
      <c r="K1642" s="126">
        <f t="shared" si="25"/>
        <v>46652</v>
      </c>
    </row>
    <row r="1643" spans="10:11" x14ac:dyDescent="0.2">
      <c r="J1643" s="36">
        <v>46653</v>
      </c>
      <c r="K1643" s="126">
        <f t="shared" si="25"/>
        <v>46653</v>
      </c>
    </row>
    <row r="1644" spans="10:11" x14ac:dyDescent="0.2">
      <c r="J1644" s="36">
        <v>46654</v>
      </c>
      <c r="K1644" s="126">
        <f t="shared" si="25"/>
        <v>46654</v>
      </c>
    </row>
    <row r="1645" spans="10:11" x14ac:dyDescent="0.2">
      <c r="J1645" s="36">
        <v>46655</v>
      </c>
      <c r="K1645" s="126">
        <f t="shared" si="25"/>
        <v>46655</v>
      </c>
    </row>
    <row r="1646" spans="10:11" x14ac:dyDescent="0.2">
      <c r="J1646" s="36">
        <v>46656</v>
      </c>
      <c r="K1646" s="126">
        <f t="shared" si="25"/>
        <v>46656</v>
      </c>
    </row>
    <row r="1647" spans="10:11" x14ac:dyDescent="0.2">
      <c r="J1647" s="36">
        <v>46657</v>
      </c>
      <c r="K1647" s="126">
        <f t="shared" si="25"/>
        <v>46657</v>
      </c>
    </row>
    <row r="1648" spans="10:11" x14ac:dyDescent="0.2">
      <c r="J1648" s="36">
        <v>46658</v>
      </c>
      <c r="K1648" s="126">
        <f t="shared" si="25"/>
        <v>46658</v>
      </c>
    </row>
    <row r="1649" spans="10:11" x14ac:dyDescent="0.2">
      <c r="J1649" s="36">
        <v>46659</v>
      </c>
      <c r="K1649" s="126">
        <f t="shared" si="25"/>
        <v>46659</v>
      </c>
    </row>
    <row r="1650" spans="10:11" x14ac:dyDescent="0.2">
      <c r="J1650" s="36">
        <v>46660</v>
      </c>
      <c r="K1650" s="126">
        <f t="shared" si="25"/>
        <v>46660</v>
      </c>
    </row>
    <row r="1651" spans="10:11" x14ac:dyDescent="0.2">
      <c r="J1651" s="36">
        <v>46661</v>
      </c>
      <c r="K1651" s="126">
        <f t="shared" si="25"/>
        <v>46661</v>
      </c>
    </row>
    <row r="1652" spans="10:11" x14ac:dyDescent="0.2">
      <c r="J1652" s="36">
        <v>46662</v>
      </c>
      <c r="K1652" s="126">
        <f t="shared" si="25"/>
        <v>46662</v>
      </c>
    </row>
    <row r="1653" spans="10:11" x14ac:dyDescent="0.2">
      <c r="J1653" s="36">
        <v>46663</v>
      </c>
      <c r="K1653" s="126">
        <f t="shared" si="25"/>
        <v>46663</v>
      </c>
    </row>
    <row r="1654" spans="10:11" x14ac:dyDescent="0.2">
      <c r="J1654" s="36">
        <v>46664</v>
      </c>
      <c r="K1654" s="126">
        <f t="shared" si="25"/>
        <v>46664</v>
      </c>
    </row>
    <row r="1655" spans="10:11" x14ac:dyDescent="0.2">
      <c r="J1655" s="36">
        <v>46665</v>
      </c>
      <c r="K1655" s="126">
        <f t="shared" si="25"/>
        <v>46665</v>
      </c>
    </row>
    <row r="1656" spans="10:11" x14ac:dyDescent="0.2">
      <c r="J1656" s="36">
        <v>46666</v>
      </c>
      <c r="K1656" s="126">
        <f t="shared" si="25"/>
        <v>46666</v>
      </c>
    </row>
    <row r="1657" spans="10:11" x14ac:dyDescent="0.2">
      <c r="J1657" s="36">
        <v>46667</v>
      </c>
      <c r="K1657" s="126">
        <f t="shared" si="25"/>
        <v>46667</v>
      </c>
    </row>
    <row r="1658" spans="10:11" x14ac:dyDescent="0.2">
      <c r="J1658" s="36">
        <v>46668</v>
      </c>
      <c r="K1658" s="126">
        <f t="shared" si="25"/>
        <v>46668</v>
      </c>
    </row>
    <row r="1659" spans="10:11" x14ac:dyDescent="0.2">
      <c r="J1659" s="36">
        <v>46669</v>
      </c>
      <c r="K1659" s="126">
        <f t="shared" si="25"/>
        <v>46669</v>
      </c>
    </row>
    <row r="1660" spans="10:11" x14ac:dyDescent="0.2">
      <c r="J1660" s="36">
        <v>46670</v>
      </c>
      <c r="K1660" s="126">
        <f t="shared" si="25"/>
        <v>46670</v>
      </c>
    </row>
    <row r="1661" spans="10:11" x14ac:dyDescent="0.2">
      <c r="J1661" s="36">
        <v>46671</v>
      </c>
      <c r="K1661" s="126">
        <f t="shared" si="25"/>
        <v>46671</v>
      </c>
    </row>
    <row r="1662" spans="10:11" x14ac:dyDescent="0.2">
      <c r="J1662" s="36">
        <v>46672</v>
      </c>
      <c r="K1662" s="126">
        <f t="shared" si="25"/>
        <v>46672</v>
      </c>
    </row>
    <row r="1663" spans="10:11" x14ac:dyDescent="0.2">
      <c r="J1663" s="36">
        <v>46673</v>
      </c>
      <c r="K1663" s="126">
        <f t="shared" si="25"/>
        <v>46673</v>
      </c>
    </row>
    <row r="1664" spans="10:11" x14ac:dyDescent="0.2">
      <c r="J1664" s="36">
        <v>46674</v>
      </c>
      <c r="K1664" s="126">
        <f t="shared" si="25"/>
        <v>46674</v>
      </c>
    </row>
    <row r="1665" spans="10:11" x14ac:dyDescent="0.2">
      <c r="J1665" s="36">
        <v>46675</v>
      </c>
      <c r="K1665" s="126">
        <f t="shared" si="25"/>
        <v>46675</v>
      </c>
    </row>
    <row r="1666" spans="10:11" x14ac:dyDescent="0.2">
      <c r="J1666" s="36">
        <v>46676</v>
      </c>
      <c r="K1666" s="126">
        <f t="shared" si="25"/>
        <v>46676</v>
      </c>
    </row>
    <row r="1667" spans="10:11" x14ac:dyDescent="0.2">
      <c r="J1667" s="36">
        <v>46677</v>
      </c>
      <c r="K1667" s="126">
        <f t="shared" si="25"/>
        <v>46677</v>
      </c>
    </row>
    <row r="1668" spans="10:11" x14ac:dyDescent="0.2">
      <c r="J1668" s="36">
        <v>46678</v>
      </c>
      <c r="K1668" s="126">
        <f t="shared" ref="K1668:K1731" si="26">+J1668</f>
        <v>46678</v>
      </c>
    </row>
    <row r="1669" spans="10:11" x14ac:dyDescent="0.2">
      <c r="J1669" s="36">
        <v>46679</v>
      </c>
      <c r="K1669" s="126">
        <f t="shared" si="26"/>
        <v>46679</v>
      </c>
    </row>
    <row r="1670" spans="10:11" x14ac:dyDescent="0.2">
      <c r="J1670" s="36">
        <v>46680</v>
      </c>
      <c r="K1670" s="126">
        <f t="shared" si="26"/>
        <v>46680</v>
      </c>
    </row>
    <row r="1671" spans="10:11" x14ac:dyDescent="0.2">
      <c r="J1671" s="36">
        <v>46681</v>
      </c>
      <c r="K1671" s="126">
        <f t="shared" si="26"/>
        <v>46681</v>
      </c>
    </row>
    <row r="1672" spans="10:11" x14ac:dyDescent="0.2">
      <c r="J1672" s="36">
        <v>46682</v>
      </c>
      <c r="K1672" s="126">
        <f t="shared" si="26"/>
        <v>46682</v>
      </c>
    </row>
    <row r="1673" spans="10:11" x14ac:dyDescent="0.2">
      <c r="J1673" s="36">
        <v>46683</v>
      </c>
      <c r="K1673" s="126">
        <f t="shared" si="26"/>
        <v>46683</v>
      </c>
    </row>
    <row r="1674" spans="10:11" x14ac:dyDescent="0.2">
      <c r="J1674" s="36">
        <v>46684</v>
      </c>
      <c r="K1674" s="126">
        <f t="shared" si="26"/>
        <v>46684</v>
      </c>
    </row>
    <row r="1675" spans="10:11" x14ac:dyDescent="0.2">
      <c r="J1675" s="36">
        <v>46685</v>
      </c>
      <c r="K1675" s="126">
        <f t="shared" si="26"/>
        <v>46685</v>
      </c>
    </row>
    <row r="1676" spans="10:11" x14ac:dyDescent="0.2">
      <c r="J1676" s="36">
        <v>46686</v>
      </c>
      <c r="K1676" s="126">
        <f t="shared" si="26"/>
        <v>46686</v>
      </c>
    </row>
    <row r="1677" spans="10:11" x14ac:dyDescent="0.2">
      <c r="J1677" s="36">
        <v>46687</v>
      </c>
      <c r="K1677" s="126">
        <f t="shared" si="26"/>
        <v>46687</v>
      </c>
    </row>
    <row r="1678" spans="10:11" x14ac:dyDescent="0.2">
      <c r="J1678" s="36">
        <v>46688</v>
      </c>
      <c r="K1678" s="126">
        <f t="shared" si="26"/>
        <v>46688</v>
      </c>
    </row>
    <row r="1679" spans="10:11" x14ac:dyDescent="0.2">
      <c r="J1679" s="36">
        <v>46689</v>
      </c>
      <c r="K1679" s="126">
        <f t="shared" si="26"/>
        <v>46689</v>
      </c>
    </row>
    <row r="1680" spans="10:11" x14ac:dyDescent="0.2">
      <c r="J1680" s="36">
        <v>46690</v>
      </c>
      <c r="K1680" s="126">
        <f t="shared" si="26"/>
        <v>46690</v>
      </c>
    </row>
    <row r="1681" spans="10:11" x14ac:dyDescent="0.2">
      <c r="J1681" s="36">
        <v>46691</v>
      </c>
      <c r="K1681" s="126">
        <f t="shared" si="26"/>
        <v>46691</v>
      </c>
    </row>
    <row r="1682" spans="10:11" x14ac:dyDescent="0.2">
      <c r="J1682" s="36">
        <v>46692</v>
      </c>
      <c r="K1682" s="126">
        <f t="shared" si="26"/>
        <v>46692</v>
      </c>
    </row>
    <row r="1683" spans="10:11" x14ac:dyDescent="0.2">
      <c r="J1683" s="36">
        <v>46693</v>
      </c>
      <c r="K1683" s="126">
        <f t="shared" si="26"/>
        <v>46693</v>
      </c>
    </row>
    <row r="1684" spans="10:11" x14ac:dyDescent="0.2">
      <c r="J1684" s="36">
        <v>46694</v>
      </c>
      <c r="K1684" s="126">
        <f t="shared" si="26"/>
        <v>46694</v>
      </c>
    </row>
    <row r="1685" spans="10:11" x14ac:dyDescent="0.2">
      <c r="J1685" s="36">
        <v>46695</v>
      </c>
      <c r="K1685" s="126">
        <f t="shared" si="26"/>
        <v>46695</v>
      </c>
    </row>
    <row r="1686" spans="10:11" x14ac:dyDescent="0.2">
      <c r="J1686" s="36">
        <v>46696</v>
      </c>
      <c r="K1686" s="126">
        <f t="shared" si="26"/>
        <v>46696</v>
      </c>
    </row>
    <row r="1687" spans="10:11" x14ac:dyDescent="0.2">
      <c r="J1687" s="36">
        <v>46697</v>
      </c>
      <c r="K1687" s="126">
        <f t="shared" si="26"/>
        <v>46697</v>
      </c>
    </row>
    <row r="1688" spans="10:11" x14ac:dyDescent="0.2">
      <c r="J1688" s="36">
        <v>46698</v>
      </c>
      <c r="K1688" s="126">
        <f t="shared" si="26"/>
        <v>46698</v>
      </c>
    </row>
    <row r="1689" spans="10:11" x14ac:dyDescent="0.2">
      <c r="J1689" s="36">
        <v>46699</v>
      </c>
      <c r="K1689" s="126">
        <f t="shared" si="26"/>
        <v>46699</v>
      </c>
    </row>
    <row r="1690" spans="10:11" x14ac:dyDescent="0.2">
      <c r="J1690" s="36">
        <v>46700</v>
      </c>
      <c r="K1690" s="126">
        <f t="shared" si="26"/>
        <v>46700</v>
      </c>
    </row>
    <row r="1691" spans="10:11" x14ac:dyDescent="0.2">
      <c r="J1691" s="36">
        <v>46701</v>
      </c>
      <c r="K1691" s="126">
        <f t="shared" si="26"/>
        <v>46701</v>
      </c>
    </row>
    <row r="1692" spans="10:11" x14ac:dyDescent="0.2">
      <c r="J1692" s="36">
        <v>46702</v>
      </c>
      <c r="K1692" s="126">
        <f t="shared" si="26"/>
        <v>46702</v>
      </c>
    </row>
    <row r="1693" spans="10:11" x14ac:dyDescent="0.2">
      <c r="J1693" s="36">
        <v>46703</v>
      </c>
      <c r="K1693" s="126">
        <f t="shared" si="26"/>
        <v>46703</v>
      </c>
    </row>
    <row r="1694" spans="10:11" x14ac:dyDescent="0.2">
      <c r="J1694" s="36">
        <v>46704</v>
      </c>
      <c r="K1694" s="126">
        <f t="shared" si="26"/>
        <v>46704</v>
      </c>
    </row>
    <row r="1695" spans="10:11" x14ac:dyDescent="0.2">
      <c r="J1695" s="36">
        <v>46705</v>
      </c>
      <c r="K1695" s="126">
        <f t="shared" si="26"/>
        <v>46705</v>
      </c>
    </row>
    <row r="1696" spans="10:11" x14ac:dyDescent="0.2">
      <c r="J1696" s="36">
        <v>46706</v>
      </c>
      <c r="K1696" s="126">
        <f t="shared" si="26"/>
        <v>46706</v>
      </c>
    </row>
    <row r="1697" spans="10:11" x14ac:dyDescent="0.2">
      <c r="J1697" s="36">
        <v>46707</v>
      </c>
      <c r="K1697" s="126">
        <f t="shared" si="26"/>
        <v>46707</v>
      </c>
    </row>
    <row r="1698" spans="10:11" x14ac:dyDescent="0.2">
      <c r="J1698" s="36">
        <v>46708</v>
      </c>
      <c r="K1698" s="126">
        <f t="shared" si="26"/>
        <v>46708</v>
      </c>
    </row>
    <row r="1699" spans="10:11" x14ac:dyDescent="0.2">
      <c r="J1699" s="36">
        <v>46709</v>
      </c>
      <c r="K1699" s="126">
        <f t="shared" si="26"/>
        <v>46709</v>
      </c>
    </row>
    <row r="1700" spans="10:11" x14ac:dyDescent="0.2">
      <c r="J1700" s="36">
        <v>46710</v>
      </c>
      <c r="K1700" s="126">
        <f t="shared" si="26"/>
        <v>46710</v>
      </c>
    </row>
    <row r="1701" spans="10:11" x14ac:dyDescent="0.2">
      <c r="J1701" s="36">
        <v>46711</v>
      </c>
      <c r="K1701" s="126">
        <f t="shared" si="26"/>
        <v>46711</v>
      </c>
    </row>
    <row r="1702" spans="10:11" x14ac:dyDescent="0.2">
      <c r="J1702" s="36">
        <v>46712</v>
      </c>
      <c r="K1702" s="126">
        <f t="shared" si="26"/>
        <v>46712</v>
      </c>
    </row>
    <row r="1703" spans="10:11" x14ac:dyDescent="0.2">
      <c r="J1703" s="36">
        <v>46713</v>
      </c>
      <c r="K1703" s="126">
        <f t="shared" si="26"/>
        <v>46713</v>
      </c>
    </row>
    <row r="1704" spans="10:11" x14ac:dyDescent="0.2">
      <c r="J1704" s="36">
        <v>46714</v>
      </c>
      <c r="K1704" s="126">
        <f t="shared" si="26"/>
        <v>46714</v>
      </c>
    </row>
    <row r="1705" spans="10:11" x14ac:dyDescent="0.2">
      <c r="J1705" s="36">
        <v>46715</v>
      </c>
      <c r="K1705" s="126">
        <f t="shared" si="26"/>
        <v>46715</v>
      </c>
    </row>
    <row r="1706" spans="10:11" x14ac:dyDescent="0.2">
      <c r="J1706" s="36">
        <v>46716</v>
      </c>
      <c r="K1706" s="126">
        <f t="shared" si="26"/>
        <v>46716</v>
      </c>
    </row>
    <row r="1707" spans="10:11" x14ac:dyDescent="0.2">
      <c r="J1707" s="36">
        <v>46717</v>
      </c>
      <c r="K1707" s="126">
        <f t="shared" si="26"/>
        <v>46717</v>
      </c>
    </row>
    <row r="1708" spans="10:11" x14ac:dyDescent="0.2">
      <c r="J1708" s="36">
        <v>46718</v>
      </c>
      <c r="K1708" s="126">
        <f t="shared" si="26"/>
        <v>46718</v>
      </c>
    </row>
    <row r="1709" spans="10:11" x14ac:dyDescent="0.2">
      <c r="J1709" s="36">
        <v>46719</v>
      </c>
      <c r="K1709" s="126">
        <f t="shared" si="26"/>
        <v>46719</v>
      </c>
    </row>
    <row r="1710" spans="10:11" x14ac:dyDescent="0.2">
      <c r="J1710" s="36">
        <v>46720</v>
      </c>
      <c r="K1710" s="126">
        <f t="shared" si="26"/>
        <v>46720</v>
      </c>
    </row>
    <row r="1711" spans="10:11" x14ac:dyDescent="0.2">
      <c r="J1711" s="36">
        <v>46721</v>
      </c>
      <c r="K1711" s="126">
        <f t="shared" si="26"/>
        <v>46721</v>
      </c>
    </row>
    <row r="1712" spans="10:11" x14ac:dyDescent="0.2">
      <c r="J1712" s="36">
        <v>46722</v>
      </c>
      <c r="K1712" s="126">
        <f t="shared" si="26"/>
        <v>46722</v>
      </c>
    </row>
    <row r="1713" spans="10:11" x14ac:dyDescent="0.2">
      <c r="J1713" s="36">
        <v>46723</v>
      </c>
      <c r="K1713" s="126">
        <f t="shared" si="26"/>
        <v>46723</v>
      </c>
    </row>
    <row r="1714" spans="10:11" x14ac:dyDescent="0.2">
      <c r="J1714" s="36">
        <v>46724</v>
      </c>
      <c r="K1714" s="126">
        <f t="shared" si="26"/>
        <v>46724</v>
      </c>
    </row>
    <row r="1715" spans="10:11" x14ac:dyDescent="0.2">
      <c r="J1715" s="36">
        <v>46725</v>
      </c>
      <c r="K1715" s="126">
        <f t="shared" si="26"/>
        <v>46725</v>
      </c>
    </row>
    <row r="1716" spans="10:11" x14ac:dyDescent="0.2">
      <c r="J1716" s="36">
        <v>46726</v>
      </c>
      <c r="K1716" s="126">
        <f t="shared" si="26"/>
        <v>46726</v>
      </c>
    </row>
    <row r="1717" spans="10:11" x14ac:dyDescent="0.2">
      <c r="J1717" s="36">
        <v>46727</v>
      </c>
      <c r="K1717" s="126">
        <f t="shared" si="26"/>
        <v>46727</v>
      </c>
    </row>
    <row r="1718" spans="10:11" x14ac:dyDescent="0.2">
      <c r="J1718" s="36">
        <v>46728</v>
      </c>
      <c r="K1718" s="126">
        <f t="shared" si="26"/>
        <v>46728</v>
      </c>
    </row>
    <row r="1719" spans="10:11" x14ac:dyDescent="0.2">
      <c r="J1719" s="36">
        <v>46729</v>
      </c>
      <c r="K1719" s="126">
        <f t="shared" si="26"/>
        <v>46729</v>
      </c>
    </row>
    <row r="1720" spans="10:11" x14ac:dyDescent="0.2">
      <c r="J1720" s="36">
        <v>46730</v>
      </c>
      <c r="K1720" s="126">
        <f t="shared" si="26"/>
        <v>46730</v>
      </c>
    </row>
    <row r="1721" spans="10:11" x14ac:dyDescent="0.2">
      <c r="J1721" s="36">
        <v>46731</v>
      </c>
      <c r="K1721" s="126">
        <f t="shared" si="26"/>
        <v>46731</v>
      </c>
    </row>
    <row r="1722" spans="10:11" x14ac:dyDescent="0.2">
      <c r="J1722" s="36">
        <v>46732</v>
      </c>
      <c r="K1722" s="126">
        <f t="shared" si="26"/>
        <v>46732</v>
      </c>
    </row>
    <row r="1723" spans="10:11" x14ac:dyDescent="0.2">
      <c r="J1723" s="36">
        <v>46733</v>
      </c>
      <c r="K1723" s="126">
        <f t="shared" si="26"/>
        <v>46733</v>
      </c>
    </row>
    <row r="1724" spans="10:11" x14ac:dyDescent="0.2">
      <c r="J1724" s="36">
        <v>46734</v>
      </c>
      <c r="K1724" s="126">
        <f t="shared" si="26"/>
        <v>46734</v>
      </c>
    </row>
    <row r="1725" spans="10:11" x14ac:dyDescent="0.2">
      <c r="J1725" s="36">
        <v>46735</v>
      </c>
      <c r="K1725" s="126">
        <f t="shared" si="26"/>
        <v>46735</v>
      </c>
    </row>
    <row r="1726" spans="10:11" x14ac:dyDescent="0.2">
      <c r="J1726" s="36">
        <v>46736</v>
      </c>
      <c r="K1726" s="126">
        <f t="shared" si="26"/>
        <v>46736</v>
      </c>
    </row>
    <row r="1727" spans="10:11" x14ac:dyDescent="0.2">
      <c r="J1727" s="36">
        <v>46737</v>
      </c>
      <c r="K1727" s="126">
        <f t="shared" si="26"/>
        <v>46737</v>
      </c>
    </row>
    <row r="1728" spans="10:11" x14ac:dyDescent="0.2">
      <c r="J1728" s="36">
        <v>46738</v>
      </c>
      <c r="K1728" s="126">
        <f t="shared" si="26"/>
        <v>46738</v>
      </c>
    </row>
    <row r="1729" spans="10:11" x14ac:dyDescent="0.2">
      <c r="J1729" s="36">
        <v>46739</v>
      </c>
      <c r="K1729" s="126">
        <f t="shared" si="26"/>
        <v>46739</v>
      </c>
    </row>
    <row r="1730" spans="10:11" x14ac:dyDescent="0.2">
      <c r="J1730" s="36">
        <v>46740</v>
      </c>
      <c r="K1730" s="126">
        <f t="shared" si="26"/>
        <v>46740</v>
      </c>
    </row>
    <row r="1731" spans="10:11" x14ac:dyDescent="0.2">
      <c r="J1731" s="36">
        <v>46741</v>
      </c>
      <c r="K1731" s="126">
        <f t="shared" si="26"/>
        <v>46741</v>
      </c>
    </row>
    <row r="1732" spans="10:11" x14ac:dyDescent="0.2">
      <c r="J1732" s="36">
        <v>46742</v>
      </c>
      <c r="K1732" s="126">
        <f t="shared" ref="K1732:K1795" si="27">+J1732</f>
        <v>46742</v>
      </c>
    </row>
    <row r="1733" spans="10:11" x14ac:dyDescent="0.2">
      <c r="J1733" s="36">
        <v>46743</v>
      </c>
      <c r="K1733" s="126">
        <f t="shared" si="27"/>
        <v>46743</v>
      </c>
    </row>
    <row r="1734" spans="10:11" x14ac:dyDescent="0.2">
      <c r="J1734" s="36">
        <v>46744</v>
      </c>
      <c r="K1734" s="126">
        <f t="shared" si="27"/>
        <v>46744</v>
      </c>
    </row>
    <row r="1735" spans="10:11" x14ac:dyDescent="0.2">
      <c r="J1735" s="36">
        <v>46745</v>
      </c>
      <c r="K1735" s="126">
        <f t="shared" si="27"/>
        <v>46745</v>
      </c>
    </row>
    <row r="1736" spans="10:11" x14ac:dyDescent="0.2">
      <c r="J1736" s="36">
        <v>46746</v>
      </c>
      <c r="K1736" s="126">
        <f t="shared" si="27"/>
        <v>46746</v>
      </c>
    </row>
    <row r="1737" spans="10:11" x14ac:dyDescent="0.2">
      <c r="J1737" s="36">
        <v>46747</v>
      </c>
      <c r="K1737" s="126">
        <f t="shared" si="27"/>
        <v>46747</v>
      </c>
    </row>
    <row r="1738" spans="10:11" x14ac:dyDescent="0.2">
      <c r="J1738" s="36">
        <v>46748</v>
      </c>
      <c r="K1738" s="126">
        <f t="shared" si="27"/>
        <v>46748</v>
      </c>
    </row>
    <row r="1739" spans="10:11" x14ac:dyDescent="0.2">
      <c r="J1739" s="36">
        <v>46749</v>
      </c>
      <c r="K1739" s="126">
        <f t="shared" si="27"/>
        <v>46749</v>
      </c>
    </row>
    <row r="1740" spans="10:11" x14ac:dyDescent="0.2">
      <c r="J1740" s="36">
        <v>46750</v>
      </c>
      <c r="K1740" s="126">
        <f t="shared" si="27"/>
        <v>46750</v>
      </c>
    </row>
    <row r="1741" spans="10:11" x14ac:dyDescent="0.2">
      <c r="J1741" s="36">
        <v>46751</v>
      </c>
      <c r="K1741" s="126">
        <f t="shared" si="27"/>
        <v>46751</v>
      </c>
    </row>
    <row r="1742" spans="10:11" x14ac:dyDescent="0.2">
      <c r="J1742" s="36">
        <v>46752</v>
      </c>
      <c r="K1742" s="126">
        <f t="shared" si="27"/>
        <v>46752</v>
      </c>
    </row>
    <row r="1743" spans="10:11" x14ac:dyDescent="0.2">
      <c r="J1743" s="36">
        <v>46753</v>
      </c>
      <c r="K1743" s="126">
        <f t="shared" si="27"/>
        <v>46753</v>
      </c>
    </row>
    <row r="1744" spans="10:11" x14ac:dyDescent="0.2">
      <c r="J1744" s="36">
        <v>46754</v>
      </c>
      <c r="K1744" s="126">
        <f t="shared" si="27"/>
        <v>46754</v>
      </c>
    </row>
    <row r="1745" spans="10:11" x14ac:dyDescent="0.2">
      <c r="J1745" s="36">
        <v>46755</v>
      </c>
      <c r="K1745" s="126">
        <f t="shared" si="27"/>
        <v>46755</v>
      </c>
    </row>
    <row r="1746" spans="10:11" x14ac:dyDescent="0.2">
      <c r="J1746" s="36">
        <v>46756</v>
      </c>
      <c r="K1746" s="126">
        <f t="shared" si="27"/>
        <v>46756</v>
      </c>
    </row>
    <row r="1747" spans="10:11" x14ac:dyDescent="0.2">
      <c r="J1747" s="36">
        <v>46757</v>
      </c>
      <c r="K1747" s="126">
        <f t="shared" si="27"/>
        <v>46757</v>
      </c>
    </row>
    <row r="1748" spans="10:11" x14ac:dyDescent="0.2">
      <c r="J1748" s="36">
        <v>46758</v>
      </c>
      <c r="K1748" s="126">
        <f t="shared" si="27"/>
        <v>46758</v>
      </c>
    </row>
    <row r="1749" spans="10:11" x14ac:dyDescent="0.2">
      <c r="J1749" s="36">
        <v>46759</v>
      </c>
      <c r="K1749" s="126">
        <f t="shared" si="27"/>
        <v>46759</v>
      </c>
    </row>
    <row r="1750" spans="10:11" x14ac:dyDescent="0.2">
      <c r="J1750" s="36">
        <v>46760</v>
      </c>
      <c r="K1750" s="126">
        <f t="shared" si="27"/>
        <v>46760</v>
      </c>
    </row>
    <row r="1751" spans="10:11" x14ac:dyDescent="0.2">
      <c r="J1751" s="36">
        <v>46761</v>
      </c>
      <c r="K1751" s="126">
        <f t="shared" si="27"/>
        <v>46761</v>
      </c>
    </row>
    <row r="1752" spans="10:11" x14ac:dyDescent="0.2">
      <c r="J1752" s="36">
        <v>46762</v>
      </c>
      <c r="K1752" s="126">
        <f t="shared" si="27"/>
        <v>46762</v>
      </c>
    </row>
    <row r="1753" spans="10:11" x14ac:dyDescent="0.2">
      <c r="J1753" s="36">
        <v>46763</v>
      </c>
      <c r="K1753" s="126">
        <f t="shared" si="27"/>
        <v>46763</v>
      </c>
    </row>
    <row r="1754" spans="10:11" x14ac:dyDescent="0.2">
      <c r="J1754" s="36">
        <v>46764</v>
      </c>
      <c r="K1754" s="126">
        <f t="shared" si="27"/>
        <v>46764</v>
      </c>
    </row>
    <row r="1755" spans="10:11" x14ac:dyDescent="0.2">
      <c r="J1755" s="36">
        <v>46765</v>
      </c>
      <c r="K1755" s="126">
        <f t="shared" si="27"/>
        <v>46765</v>
      </c>
    </row>
    <row r="1756" spans="10:11" x14ac:dyDescent="0.2">
      <c r="J1756" s="36">
        <v>46766</v>
      </c>
      <c r="K1756" s="126">
        <f t="shared" si="27"/>
        <v>46766</v>
      </c>
    </row>
    <row r="1757" spans="10:11" x14ac:dyDescent="0.2">
      <c r="J1757" s="36">
        <v>46767</v>
      </c>
      <c r="K1757" s="126">
        <f t="shared" si="27"/>
        <v>46767</v>
      </c>
    </row>
    <row r="1758" spans="10:11" x14ac:dyDescent="0.2">
      <c r="J1758" s="36">
        <v>46768</v>
      </c>
      <c r="K1758" s="126">
        <f t="shared" si="27"/>
        <v>46768</v>
      </c>
    </row>
    <row r="1759" spans="10:11" x14ac:dyDescent="0.2">
      <c r="J1759" s="36">
        <v>46769</v>
      </c>
      <c r="K1759" s="126">
        <f t="shared" si="27"/>
        <v>46769</v>
      </c>
    </row>
    <row r="1760" spans="10:11" x14ac:dyDescent="0.2">
      <c r="J1760" s="36">
        <v>46770</v>
      </c>
      <c r="K1760" s="126">
        <f t="shared" si="27"/>
        <v>46770</v>
      </c>
    </row>
    <row r="1761" spans="10:11" x14ac:dyDescent="0.2">
      <c r="J1761" s="36">
        <v>46771</v>
      </c>
      <c r="K1761" s="126">
        <f t="shared" si="27"/>
        <v>46771</v>
      </c>
    </row>
    <row r="1762" spans="10:11" x14ac:dyDescent="0.2">
      <c r="J1762" s="36">
        <v>46772</v>
      </c>
      <c r="K1762" s="126">
        <f t="shared" si="27"/>
        <v>46772</v>
      </c>
    </row>
    <row r="1763" spans="10:11" x14ac:dyDescent="0.2">
      <c r="J1763" s="36">
        <v>46773</v>
      </c>
      <c r="K1763" s="126">
        <f t="shared" si="27"/>
        <v>46773</v>
      </c>
    </row>
    <row r="1764" spans="10:11" x14ac:dyDescent="0.2">
      <c r="J1764" s="36">
        <v>46774</v>
      </c>
      <c r="K1764" s="126">
        <f t="shared" si="27"/>
        <v>46774</v>
      </c>
    </row>
    <row r="1765" spans="10:11" x14ac:dyDescent="0.2">
      <c r="J1765" s="36">
        <v>46775</v>
      </c>
      <c r="K1765" s="126">
        <f t="shared" si="27"/>
        <v>46775</v>
      </c>
    </row>
    <row r="1766" spans="10:11" x14ac:dyDescent="0.2">
      <c r="J1766" s="36">
        <v>46776</v>
      </c>
      <c r="K1766" s="126">
        <f t="shared" si="27"/>
        <v>46776</v>
      </c>
    </row>
    <row r="1767" spans="10:11" x14ac:dyDescent="0.2">
      <c r="J1767" s="36">
        <v>46777</v>
      </c>
      <c r="K1767" s="126">
        <f t="shared" si="27"/>
        <v>46777</v>
      </c>
    </row>
    <row r="1768" spans="10:11" x14ac:dyDescent="0.2">
      <c r="J1768" s="36">
        <v>46778</v>
      </c>
      <c r="K1768" s="126">
        <f t="shared" si="27"/>
        <v>46778</v>
      </c>
    </row>
    <row r="1769" spans="10:11" x14ac:dyDescent="0.2">
      <c r="J1769" s="36">
        <v>46779</v>
      </c>
      <c r="K1769" s="126">
        <f t="shared" si="27"/>
        <v>46779</v>
      </c>
    </row>
    <row r="1770" spans="10:11" x14ac:dyDescent="0.2">
      <c r="J1770" s="36">
        <v>46780</v>
      </c>
      <c r="K1770" s="126">
        <f t="shared" si="27"/>
        <v>46780</v>
      </c>
    </row>
    <row r="1771" spans="10:11" x14ac:dyDescent="0.2">
      <c r="J1771" s="36">
        <v>46781</v>
      </c>
      <c r="K1771" s="126">
        <f t="shared" si="27"/>
        <v>46781</v>
      </c>
    </row>
    <row r="1772" spans="10:11" x14ac:dyDescent="0.2">
      <c r="J1772" s="36">
        <v>46782</v>
      </c>
      <c r="K1772" s="126">
        <f t="shared" si="27"/>
        <v>46782</v>
      </c>
    </row>
    <row r="1773" spans="10:11" x14ac:dyDescent="0.2">
      <c r="J1773" s="36">
        <v>46783</v>
      </c>
      <c r="K1773" s="126">
        <f t="shared" si="27"/>
        <v>46783</v>
      </c>
    </row>
    <row r="1774" spans="10:11" x14ac:dyDescent="0.2">
      <c r="J1774" s="36">
        <v>46784</v>
      </c>
      <c r="K1774" s="126">
        <f t="shared" si="27"/>
        <v>46784</v>
      </c>
    </row>
    <row r="1775" spans="10:11" x14ac:dyDescent="0.2">
      <c r="J1775" s="36">
        <v>46785</v>
      </c>
      <c r="K1775" s="126">
        <f t="shared" si="27"/>
        <v>46785</v>
      </c>
    </row>
    <row r="1776" spans="10:11" x14ac:dyDescent="0.2">
      <c r="J1776" s="36">
        <v>46786</v>
      </c>
      <c r="K1776" s="126">
        <f t="shared" si="27"/>
        <v>46786</v>
      </c>
    </row>
    <row r="1777" spans="10:11" x14ac:dyDescent="0.2">
      <c r="J1777" s="36">
        <v>46787</v>
      </c>
      <c r="K1777" s="126">
        <f t="shared" si="27"/>
        <v>46787</v>
      </c>
    </row>
    <row r="1778" spans="10:11" x14ac:dyDescent="0.2">
      <c r="J1778" s="36">
        <v>46788</v>
      </c>
      <c r="K1778" s="126">
        <f t="shared" si="27"/>
        <v>46788</v>
      </c>
    </row>
    <row r="1779" spans="10:11" x14ac:dyDescent="0.2">
      <c r="J1779" s="36">
        <v>46789</v>
      </c>
      <c r="K1779" s="126">
        <f t="shared" si="27"/>
        <v>46789</v>
      </c>
    </row>
    <row r="1780" spans="10:11" x14ac:dyDescent="0.2">
      <c r="J1780" s="36">
        <v>46790</v>
      </c>
      <c r="K1780" s="126">
        <f t="shared" si="27"/>
        <v>46790</v>
      </c>
    </row>
    <row r="1781" spans="10:11" x14ac:dyDescent="0.2">
      <c r="J1781" s="36">
        <v>46791</v>
      </c>
      <c r="K1781" s="126">
        <f t="shared" si="27"/>
        <v>46791</v>
      </c>
    </row>
    <row r="1782" spans="10:11" x14ac:dyDescent="0.2">
      <c r="J1782" s="36">
        <v>46792</v>
      </c>
      <c r="K1782" s="126">
        <f t="shared" si="27"/>
        <v>46792</v>
      </c>
    </row>
    <row r="1783" spans="10:11" x14ac:dyDescent="0.2">
      <c r="J1783" s="36">
        <v>46793</v>
      </c>
      <c r="K1783" s="126">
        <f t="shared" si="27"/>
        <v>46793</v>
      </c>
    </row>
    <row r="1784" spans="10:11" x14ac:dyDescent="0.2">
      <c r="J1784" s="36">
        <v>46794</v>
      </c>
      <c r="K1784" s="126">
        <f t="shared" si="27"/>
        <v>46794</v>
      </c>
    </row>
    <row r="1785" spans="10:11" x14ac:dyDescent="0.2">
      <c r="J1785" s="36">
        <v>46795</v>
      </c>
      <c r="K1785" s="126">
        <f t="shared" si="27"/>
        <v>46795</v>
      </c>
    </row>
    <row r="1786" spans="10:11" x14ac:dyDescent="0.2">
      <c r="J1786" s="36">
        <v>46796</v>
      </c>
      <c r="K1786" s="126">
        <f t="shared" si="27"/>
        <v>46796</v>
      </c>
    </row>
    <row r="1787" spans="10:11" x14ac:dyDescent="0.2">
      <c r="J1787" s="36">
        <v>46797</v>
      </c>
      <c r="K1787" s="126">
        <f t="shared" si="27"/>
        <v>46797</v>
      </c>
    </row>
    <row r="1788" spans="10:11" x14ac:dyDescent="0.2">
      <c r="J1788" s="36">
        <v>46798</v>
      </c>
      <c r="K1788" s="126">
        <f t="shared" si="27"/>
        <v>46798</v>
      </c>
    </row>
    <row r="1789" spans="10:11" x14ac:dyDescent="0.2">
      <c r="J1789" s="36">
        <v>46799</v>
      </c>
      <c r="K1789" s="126">
        <f t="shared" si="27"/>
        <v>46799</v>
      </c>
    </row>
    <row r="1790" spans="10:11" x14ac:dyDescent="0.2">
      <c r="J1790" s="36">
        <v>46800</v>
      </c>
      <c r="K1790" s="126">
        <f t="shared" si="27"/>
        <v>46800</v>
      </c>
    </row>
    <row r="1791" spans="10:11" x14ac:dyDescent="0.2">
      <c r="J1791" s="36">
        <v>46801</v>
      </c>
      <c r="K1791" s="126">
        <f t="shared" si="27"/>
        <v>46801</v>
      </c>
    </row>
    <row r="1792" spans="10:11" x14ac:dyDescent="0.2">
      <c r="J1792" s="36">
        <v>46802</v>
      </c>
      <c r="K1792" s="126">
        <f t="shared" si="27"/>
        <v>46802</v>
      </c>
    </row>
    <row r="1793" spans="10:11" x14ac:dyDescent="0.2">
      <c r="J1793" s="36">
        <v>46803</v>
      </c>
      <c r="K1793" s="126">
        <f t="shared" si="27"/>
        <v>46803</v>
      </c>
    </row>
    <row r="1794" spans="10:11" x14ac:dyDescent="0.2">
      <c r="J1794" s="36">
        <v>46804</v>
      </c>
      <c r="K1794" s="126">
        <f t="shared" si="27"/>
        <v>46804</v>
      </c>
    </row>
    <row r="1795" spans="10:11" x14ac:dyDescent="0.2">
      <c r="J1795" s="36">
        <v>46805</v>
      </c>
      <c r="K1795" s="126">
        <f t="shared" si="27"/>
        <v>46805</v>
      </c>
    </row>
    <row r="1796" spans="10:11" x14ac:dyDescent="0.2">
      <c r="J1796" s="36">
        <v>46806</v>
      </c>
      <c r="K1796" s="126">
        <f t="shared" ref="K1796:K1859" si="28">+J1796</f>
        <v>46806</v>
      </c>
    </row>
    <row r="1797" spans="10:11" x14ac:dyDescent="0.2">
      <c r="J1797" s="36">
        <v>46807</v>
      </c>
      <c r="K1797" s="126">
        <f t="shared" si="28"/>
        <v>46807</v>
      </c>
    </row>
    <row r="1798" spans="10:11" x14ac:dyDescent="0.2">
      <c r="J1798" s="36">
        <v>46808</v>
      </c>
      <c r="K1798" s="126">
        <f t="shared" si="28"/>
        <v>46808</v>
      </c>
    </row>
    <row r="1799" spans="10:11" x14ac:dyDescent="0.2">
      <c r="J1799" s="36">
        <v>46809</v>
      </c>
      <c r="K1799" s="126">
        <f t="shared" si="28"/>
        <v>46809</v>
      </c>
    </row>
    <row r="1800" spans="10:11" x14ac:dyDescent="0.2">
      <c r="J1800" s="36">
        <v>46810</v>
      </c>
      <c r="K1800" s="126">
        <f t="shared" si="28"/>
        <v>46810</v>
      </c>
    </row>
    <row r="1801" spans="10:11" x14ac:dyDescent="0.2">
      <c r="J1801" s="36">
        <v>46811</v>
      </c>
      <c r="K1801" s="126">
        <f t="shared" si="28"/>
        <v>46811</v>
      </c>
    </row>
    <row r="1802" spans="10:11" x14ac:dyDescent="0.2">
      <c r="J1802" s="36">
        <v>46812</v>
      </c>
      <c r="K1802" s="126">
        <f t="shared" si="28"/>
        <v>46812</v>
      </c>
    </row>
    <row r="1803" spans="10:11" x14ac:dyDescent="0.2">
      <c r="J1803" s="36">
        <v>46813</v>
      </c>
      <c r="K1803" s="126">
        <f t="shared" si="28"/>
        <v>46813</v>
      </c>
    </row>
    <row r="1804" spans="10:11" x14ac:dyDescent="0.2">
      <c r="J1804" s="36">
        <v>46814</v>
      </c>
      <c r="K1804" s="126">
        <f t="shared" si="28"/>
        <v>46814</v>
      </c>
    </row>
    <row r="1805" spans="10:11" x14ac:dyDescent="0.2">
      <c r="J1805" s="36">
        <v>46815</v>
      </c>
      <c r="K1805" s="126">
        <f t="shared" si="28"/>
        <v>46815</v>
      </c>
    </row>
    <row r="1806" spans="10:11" x14ac:dyDescent="0.2">
      <c r="J1806" s="36">
        <v>46816</v>
      </c>
      <c r="K1806" s="126">
        <f t="shared" si="28"/>
        <v>46816</v>
      </c>
    </row>
    <row r="1807" spans="10:11" x14ac:dyDescent="0.2">
      <c r="J1807" s="36">
        <v>46817</v>
      </c>
      <c r="K1807" s="126">
        <f t="shared" si="28"/>
        <v>46817</v>
      </c>
    </row>
    <row r="1808" spans="10:11" x14ac:dyDescent="0.2">
      <c r="J1808" s="36">
        <v>46818</v>
      </c>
      <c r="K1808" s="126">
        <f t="shared" si="28"/>
        <v>46818</v>
      </c>
    </row>
    <row r="1809" spans="10:11" x14ac:dyDescent="0.2">
      <c r="J1809" s="36">
        <v>46819</v>
      </c>
      <c r="K1809" s="126">
        <f t="shared" si="28"/>
        <v>46819</v>
      </c>
    </row>
    <row r="1810" spans="10:11" x14ac:dyDescent="0.2">
      <c r="J1810" s="36">
        <v>46820</v>
      </c>
      <c r="K1810" s="126">
        <f t="shared" si="28"/>
        <v>46820</v>
      </c>
    </row>
    <row r="1811" spans="10:11" x14ac:dyDescent="0.2">
      <c r="J1811" s="36">
        <v>46821</v>
      </c>
      <c r="K1811" s="126">
        <f t="shared" si="28"/>
        <v>46821</v>
      </c>
    </row>
    <row r="1812" spans="10:11" x14ac:dyDescent="0.2">
      <c r="J1812" s="36">
        <v>46822</v>
      </c>
      <c r="K1812" s="126">
        <f t="shared" si="28"/>
        <v>46822</v>
      </c>
    </row>
    <row r="1813" spans="10:11" x14ac:dyDescent="0.2">
      <c r="J1813" s="36">
        <v>46823</v>
      </c>
      <c r="K1813" s="126">
        <f t="shared" si="28"/>
        <v>46823</v>
      </c>
    </row>
    <row r="1814" spans="10:11" x14ac:dyDescent="0.2">
      <c r="J1814" s="36">
        <v>46824</v>
      </c>
      <c r="K1814" s="126">
        <f t="shared" si="28"/>
        <v>46824</v>
      </c>
    </row>
    <row r="1815" spans="10:11" x14ac:dyDescent="0.2">
      <c r="J1815" s="36">
        <v>46825</v>
      </c>
      <c r="K1815" s="126">
        <f t="shared" si="28"/>
        <v>46825</v>
      </c>
    </row>
    <row r="1816" spans="10:11" x14ac:dyDescent="0.2">
      <c r="J1816" s="36">
        <v>46826</v>
      </c>
      <c r="K1816" s="126">
        <f t="shared" si="28"/>
        <v>46826</v>
      </c>
    </row>
    <row r="1817" spans="10:11" x14ac:dyDescent="0.2">
      <c r="J1817" s="36">
        <v>46827</v>
      </c>
      <c r="K1817" s="126">
        <f t="shared" si="28"/>
        <v>46827</v>
      </c>
    </row>
    <row r="1818" spans="10:11" x14ac:dyDescent="0.2">
      <c r="J1818" s="36">
        <v>46828</v>
      </c>
      <c r="K1818" s="126">
        <f t="shared" si="28"/>
        <v>46828</v>
      </c>
    </row>
    <row r="1819" spans="10:11" x14ac:dyDescent="0.2">
      <c r="J1819" s="36">
        <v>46829</v>
      </c>
      <c r="K1819" s="126">
        <f t="shared" si="28"/>
        <v>46829</v>
      </c>
    </row>
    <row r="1820" spans="10:11" x14ac:dyDescent="0.2">
      <c r="J1820" s="36">
        <v>46830</v>
      </c>
      <c r="K1820" s="126">
        <f t="shared" si="28"/>
        <v>46830</v>
      </c>
    </row>
    <row r="1821" spans="10:11" x14ac:dyDescent="0.2">
      <c r="J1821" s="36">
        <v>46831</v>
      </c>
      <c r="K1821" s="126">
        <f t="shared" si="28"/>
        <v>46831</v>
      </c>
    </row>
    <row r="1822" spans="10:11" x14ac:dyDescent="0.2">
      <c r="J1822" s="36">
        <v>46832</v>
      </c>
      <c r="K1822" s="126">
        <f t="shared" si="28"/>
        <v>46832</v>
      </c>
    </row>
    <row r="1823" spans="10:11" x14ac:dyDescent="0.2">
      <c r="J1823" s="36">
        <v>46833</v>
      </c>
      <c r="K1823" s="126">
        <f t="shared" si="28"/>
        <v>46833</v>
      </c>
    </row>
    <row r="1824" spans="10:11" x14ac:dyDescent="0.2">
      <c r="J1824" s="36">
        <v>46834</v>
      </c>
      <c r="K1824" s="126">
        <f t="shared" si="28"/>
        <v>46834</v>
      </c>
    </row>
    <row r="1825" spans="10:11" x14ac:dyDescent="0.2">
      <c r="J1825" s="36">
        <v>46835</v>
      </c>
      <c r="K1825" s="126">
        <f t="shared" si="28"/>
        <v>46835</v>
      </c>
    </row>
    <row r="1826" spans="10:11" x14ac:dyDescent="0.2">
      <c r="J1826" s="36">
        <v>46836</v>
      </c>
      <c r="K1826" s="126">
        <f t="shared" si="28"/>
        <v>46836</v>
      </c>
    </row>
    <row r="1827" spans="10:11" x14ac:dyDescent="0.2">
      <c r="J1827" s="36">
        <v>46837</v>
      </c>
      <c r="K1827" s="126">
        <f t="shared" si="28"/>
        <v>46837</v>
      </c>
    </row>
    <row r="1828" spans="10:11" x14ac:dyDescent="0.2">
      <c r="J1828" s="36">
        <v>46838</v>
      </c>
      <c r="K1828" s="126">
        <f t="shared" si="28"/>
        <v>46838</v>
      </c>
    </row>
    <row r="1829" spans="10:11" x14ac:dyDescent="0.2">
      <c r="J1829" s="36">
        <v>46839</v>
      </c>
      <c r="K1829" s="126">
        <f t="shared" si="28"/>
        <v>46839</v>
      </c>
    </row>
    <row r="1830" spans="10:11" x14ac:dyDescent="0.2">
      <c r="J1830" s="36">
        <v>46840</v>
      </c>
      <c r="K1830" s="126">
        <f t="shared" si="28"/>
        <v>46840</v>
      </c>
    </row>
    <row r="1831" spans="10:11" x14ac:dyDescent="0.2">
      <c r="J1831" s="36">
        <v>46841</v>
      </c>
      <c r="K1831" s="126">
        <f t="shared" si="28"/>
        <v>46841</v>
      </c>
    </row>
    <row r="1832" spans="10:11" x14ac:dyDescent="0.2">
      <c r="J1832" s="36">
        <v>46842</v>
      </c>
      <c r="K1832" s="126">
        <f t="shared" si="28"/>
        <v>46842</v>
      </c>
    </row>
    <row r="1833" spans="10:11" x14ac:dyDescent="0.2">
      <c r="J1833" s="36">
        <v>46843</v>
      </c>
      <c r="K1833" s="126">
        <f t="shared" si="28"/>
        <v>46843</v>
      </c>
    </row>
    <row r="1834" spans="10:11" x14ac:dyDescent="0.2">
      <c r="J1834" s="36">
        <v>46844</v>
      </c>
      <c r="K1834" s="126">
        <f t="shared" si="28"/>
        <v>46844</v>
      </c>
    </row>
    <row r="1835" spans="10:11" x14ac:dyDescent="0.2">
      <c r="J1835" s="36">
        <v>46845</v>
      </c>
      <c r="K1835" s="126">
        <f t="shared" si="28"/>
        <v>46845</v>
      </c>
    </row>
    <row r="1836" spans="10:11" x14ac:dyDescent="0.2">
      <c r="J1836" s="36">
        <v>46846</v>
      </c>
      <c r="K1836" s="126">
        <f t="shared" si="28"/>
        <v>46846</v>
      </c>
    </row>
    <row r="1837" spans="10:11" x14ac:dyDescent="0.2">
      <c r="J1837" s="36">
        <v>46847</v>
      </c>
      <c r="K1837" s="126">
        <f t="shared" si="28"/>
        <v>46847</v>
      </c>
    </row>
    <row r="1838" spans="10:11" x14ac:dyDescent="0.2">
      <c r="J1838" s="36">
        <v>46848</v>
      </c>
      <c r="K1838" s="126">
        <f t="shared" si="28"/>
        <v>46848</v>
      </c>
    </row>
    <row r="1839" spans="10:11" x14ac:dyDescent="0.2">
      <c r="J1839" s="36">
        <v>46849</v>
      </c>
      <c r="K1839" s="126">
        <f t="shared" si="28"/>
        <v>46849</v>
      </c>
    </row>
    <row r="1840" spans="10:11" x14ac:dyDescent="0.2">
      <c r="J1840" s="36">
        <v>46850</v>
      </c>
      <c r="K1840" s="126">
        <f t="shared" si="28"/>
        <v>46850</v>
      </c>
    </row>
    <row r="1841" spans="10:11" x14ac:dyDescent="0.2">
      <c r="J1841" s="36">
        <v>46851</v>
      </c>
      <c r="K1841" s="126">
        <f t="shared" si="28"/>
        <v>46851</v>
      </c>
    </row>
    <row r="1842" spans="10:11" x14ac:dyDescent="0.2">
      <c r="J1842" s="36">
        <v>46852</v>
      </c>
      <c r="K1842" s="126">
        <f t="shared" si="28"/>
        <v>46852</v>
      </c>
    </row>
    <row r="1843" spans="10:11" x14ac:dyDescent="0.2">
      <c r="J1843" s="36">
        <v>46853</v>
      </c>
      <c r="K1843" s="126">
        <f t="shared" si="28"/>
        <v>46853</v>
      </c>
    </row>
    <row r="1844" spans="10:11" x14ac:dyDescent="0.2">
      <c r="J1844" s="36">
        <v>46854</v>
      </c>
      <c r="K1844" s="126">
        <f t="shared" si="28"/>
        <v>46854</v>
      </c>
    </row>
    <row r="1845" spans="10:11" x14ac:dyDescent="0.2">
      <c r="J1845" s="36">
        <v>46855</v>
      </c>
      <c r="K1845" s="126">
        <f t="shared" si="28"/>
        <v>46855</v>
      </c>
    </row>
    <row r="1846" spans="10:11" x14ac:dyDescent="0.2">
      <c r="J1846" s="36">
        <v>46856</v>
      </c>
      <c r="K1846" s="126">
        <f t="shared" si="28"/>
        <v>46856</v>
      </c>
    </row>
    <row r="1847" spans="10:11" x14ac:dyDescent="0.2">
      <c r="J1847" s="36">
        <v>46857</v>
      </c>
      <c r="K1847" s="126">
        <f t="shared" si="28"/>
        <v>46857</v>
      </c>
    </row>
    <row r="1848" spans="10:11" x14ac:dyDescent="0.2">
      <c r="J1848" s="36">
        <v>46858</v>
      </c>
      <c r="K1848" s="126">
        <f t="shared" si="28"/>
        <v>46858</v>
      </c>
    </row>
    <row r="1849" spans="10:11" x14ac:dyDescent="0.2">
      <c r="J1849" s="36">
        <v>46859</v>
      </c>
      <c r="K1849" s="126">
        <f t="shared" si="28"/>
        <v>46859</v>
      </c>
    </row>
    <row r="1850" spans="10:11" x14ac:dyDescent="0.2">
      <c r="J1850" s="36">
        <v>46860</v>
      </c>
      <c r="K1850" s="126">
        <f t="shared" si="28"/>
        <v>46860</v>
      </c>
    </row>
    <row r="1851" spans="10:11" x14ac:dyDescent="0.2">
      <c r="J1851" s="36">
        <v>46861</v>
      </c>
      <c r="K1851" s="126">
        <f t="shared" si="28"/>
        <v>46861</v>
      </c>
    </row>
    <row r="1852" spans="10:11" x14ac:dyDescent="0.2">
      <c r="J1852" s="36">
        <v>46862</v>
      </c>
      <c r="K1852" s="126">
        <f t="shared" si="28"/>
        <v>46862</v>
      </c>
    </row>
    <row r="1853" spans="10:11" x14ac:dyDescent="0.2">
      <c r="J1853" s="36">
        <v>46863</v>
      </c>
      <c r="K1853" s="126">
        <f t="shared" si="28"/>
        <v>46863</v>
      </c>
    </row>
    <row r="1854" spans="10:11" x14ac:dyDescent="0.2">
      <c r="J1854" s="36">
        <v>46864</v>
      </c>
      <c r="K1854" s="126">
        <f t="shared" si="28"/>
        <v>46864</v>
      </c>
    </row>
    <row r="1855" spans="10:11" x14ac:dyDescent="0.2">
      <c r="J1855" s="36">
        <v>46865</v>
      </c>
      <c r="K1855" s="126">
        <f t="shared" si="28"/>
        <v>46865</v>
      </c>
    </row>
    <row r="1856" spans="10:11" x14ac:dyDescent="0.2">
      <c r="J1856" s="36">
        <v>46866</v>
      </c>
      <c r="K1856" s="126">
        <f t="shared" si="28"/>
        <v>46866</v>
      </c>
    </row>
    <row r="1857" spans="10:11" x14ac:dyDescent="0.2">
      <c r="J1857" s="36">
        <v>46867</v>
      </c>
      <c r="K1857" s="126">
        <f t="shared" si="28"/>
        <v>46867</v>
      </c>
    </row>
    <row r="1858" spans="10:11" x14ac:dyDescent="0.2">
      <c r="J1858" s="36">
        <v>46868</v>
      </c>
      <c r="K1858" s="126">
        <f t="shared" si="28"/>
        <v>46868</v>
      </c>
    </row>
    <row r="1859" spans="10:11" x14ac:dyDescent="0.2">
      <c r="J1859" s="36">
        <v>46869</v>
      </c>
      <c r="K1859" s="126">
        <f t="shared" si="28"/>
        <v>46869</v>
      </c>
    </row>
    <row r="1860" spans="10:11" x14ac:dyDescent="0.2">
      <c r="J1860" s="36">
        <v>46870</v>
      </c>
      <c r="K1860" s="126">
        <f t="shared" ref="K1860:K1923" si="29">+J1860</f>
        <v>46870</v>
      </c>
    </row>
    <row r="1861" spans="10:11" x14ac:dyDescent="0.2">
      <c r="J1861" s="36">
        <v>46871</v>
      </c>
      <c r="K1861" s="126">
        <f t="shared" si="29"/>
        <v>46871</v>
      </c>
    </row>
    <row r="1862" spans="10:11" x14ac:dyDescent="0.2">
      <c r="J1862" s="36">
        <v>46872</v>
      </c>
      <c r="K1862" s="126">
        <f t="shared" si="29"/>
        <v>46872</v>
      </c>
    </row>
    <row r="1863" spans="10:11" x14ac:dyDescent="0.2">
      <c r="J1863" s="36">
        <v>46873</v>
      </c>
      <c r="K1863" s="126">
        <f t="shared" si="29"/>
        <v>46873</v>
      </c>
    </row>
    <row r="1864" spans="10:11" x14ac:dyDescent="0.2">
      <c r="J1864" s="36">
        <v>46874</v>
      </c>
      <c r="K1864" s="126">
        <f t="shared" si="29"/>
        <v>46874</v>
      </c>
    </row>
    <row r="1865" spans="10:11" x14ac:dyDescent="0.2">
      <c r="J1865" s="36">
        <v>46875</v>
      </c>
      <c r="K1865" s="126">
        <f t="shared" si="29"/>
        <v>46875</v>
      </c>
    </row>
    <row r="1866" spans="10:11" x14ac:dyDescent="0.2">
      <c r="J1866" s="36">
        <v>46876</v>
      </c>
      <c r="K1866" s="126">
        <f t="shared" si="29"/>
        <v>46876</v>
      </c>
    </row>
    <row r="1867" spans="10:11" x14ac:dyDescent="0.2">
      <c r="J1867" s="36">
        <v>46877</v>
      </c>
      <c r="K1867" s="126">
        <f t="shared" si="29"/>
        <v>46877</v>
      </c>
    </row>
    <row r="1868" spans="10:11" x14ac:dyDescent="0.2">
      <c r="J1868" s="36">
        <v>46878</v>
      </c>
      <c r="K1868" s="126">
        <f t="shared" si="29"/>
        <v>46878</v>
      </c>
    </row>
    <row r="1869" spans="10:11" x14ac:dyDescent="0.2">
      <c r="J1869" s="36">
        <v>46879</v>
      </c>
      <c r="K1869" s="126">
        <f t="shared" si="29"/>
        <v>46879</v>
      </c>
    </row>
    <row r="1870" spans="10:11" x14ac:dyDescent="0.2">
      <c r="J1870" s="36">
        <v>46880</v>
      </c>
      <c r="K1870" s="126">
        <f t="shared" si="29"/>
        <v>46880</v>
      </c>
    </row>
    <row r="1871" spans="10:11" x14ac:dyDescent="0.2">
      <c r="J1871" s="36">
        <v>46881</v>
      </c>
      <c r="K1871" s="126">
        <f t="shared" si="29"/>
        <v>46881</v>
      </c>
    </row>
    <row r="1872" spans="10:11" x14ac:dyDescent="0.2">
      <c r="J1872" s="36">
        <v>46882</v>
      </c>
      <c r="K1872" s="126">
        <f t="shared" si="29"/>
        <v>46882</v>
      </c>
    </row>
    <row r="1873" spans="10:11" x14ac:dyDescent="0.2">
      <c r="J1873" s="36">
        <v>46883</v>
      </c>
      <c r="K1873" s="126">
        <f t="shared" si="29"/>
        <v>46883</v>
      </c>
    </row>
    <row r="1874" spans="10:11" x14ac:dyDescent="0.2">
      <c r="J1874" s="36">
        <v>46884</v>
      </c>
      <c r="K1874" s="126">
        <f t="shared" si="29"/>
        <v>46884</v>
      </c>
    </row>
    <row r="1875" spans="10:11" x14ac:dyDescent="0.2">
      <c r="J1875" s="36">
        <v>46885</v>
      </c>
      <c r="K1875" s="126">
        <f t="shared" si="29"/>
        <v>46885</v>
      </c>
    </row>
    <row r="1876" spans="10:11" x14ac:dyDescent="0.2">
      <c r="J1876" s="36">
        <v>46886</v>
      </c>
      <c r="K1876" s="126">
        <f t="shared" si="29"/>
        <v>46886</v>
      </c>
    </row>
    <row r="1877" spans="10:11" x14ac:dyDescent="0.2">
      <c r="J1877" s="36">
        <v>46887</v>
      </c>
      <c r="K1877" s="126">
        <f t="shared" si="29"/>
        <v>46887</v>
      </c>
    </row>
    <row r="1878" spans="10:11" x14ac:dyDescent="0.2">
      <c r="J1878" s="36">
        <v>46888</v>
      </c>
      <c r="K1878" s="126">
        <f t="shared" si="29"/>
        <v>46888</v>
      </c>
    </row>
    <row r="1879" spans="10:11" x14ac:dyDescent="0.2">
      <c r="J1879" s="36">
        <v>46889</v>
      </c>
      <c r="K1879" s="126">
        <f t="shared" si="29"/>
        <v>46889</v>
      </c>
    </row>
    <row r="1880" spans="10:11" x14ac:dyDescent="0.2">
      <c r="J1880" s="36">
        <v>46890</v>
      </c>
      <c r="K1880" s="126">
        <f t="shared" si="29"/>
        <v>46890</v>
      </c>
    </row>
    <row r="1881" spans="10:11" x14ac:dyDescent="0.2">
      <c r="J1881" s="36">
        <v>46891</v>
      </c>
      <c r="K1881" s="126">
        <f t="shared" si="29"/>
        <v>46891</v>
      </c>
    </row>
    <row r="1882" spans="10:11" x14ac:dyDescent="0.2">
      <c r="J1882" s="36">
        <v>46892</v>
      </c>
      <c r="K1882" s="126">
        <f t="shared" si="29"/>
        <v>46892</v>
      </c>
    </row>
    <row r="1883" spans="10:11" x14ac:dyDescent="0.2">
      <c r="J1883" s="36">
        <v>46893</v>
      </c>
      <c r="K1883" s="126">
        <f t="shared" si="29"/>
        <v>46893</v>
      </c>
    </row>
    <row r="1884" spans="10:11" x14ac:dyDescent="0.2">
      <c r="J1884" s="36">
        <v>46894</v>
      </c>
      <c r="K1884" s="126">
        <f t="shared" si="29"/>
        <v>46894</v>
      </c>
    </row>
    <row r="1885" spans="10:11" x14ac:dyDescent="0.2">
      <c r="J1885" s="36">
        <v>46895</v>
      </c>
      <c r="K1885" s="126">
        <f t="shared" si="29"/>
        <v>46895</v>
      </c>
    </row>
    <row r="1886" spans="10:11" x14ac:dyDescent="0.2">
      <c r="J1886" s="36">
        <v>46896</v>
      </c>
      <c r="K1886" s="126">
        <f t="shared" si="29"/>
        <v>46896</v>
      </c>
    </row>
    <row r="1887" spans="10:11" x14ac:dyDescent="0.2">
      <c r="J1887" s="36">
        <v>46897</v>
      </c>
      <c r="K1887" s="126">
        <f t="shared" si="29"/>
        <v>46897</v>
      </c>
    </row>
    <row r="1888" spans="10:11" x14ac:dyDescent="0.2">
      <c r="J1888" s="36">
        <v>46898</v>
      </c>
      <c r="K1888" s="126">
        <f t="shared" si="29"/>
        <v>46898</v>
      </c>
    </row>
    <row r="1889" spans="10:11" x14ac:dyDescent="0.2">
      <c r="J1889" s="36">
        <v>46899</v>
      </c>
      <c r="K1889" s="126">
        <f t="shared" si="29"/>
        <v>46899</v>
      </c>
    </row>
    <row r="1890" spans="10:11" x14ac:dyDescent="0.2">
      <c r="J1890" s="36">
        <v>46900</v>
      </c>
      <c r="K1890" s="126">
        <f t="shared" si="29"/>
        <v>46900</v>
      </c>
    </row>
    <row r="1891" spans="10:11" x14ac:dyDescent="0.2">
      <c r="J1891" s="36">
        <v>46901</v>
      </c>
      <c r="K1891" s="126">
        <f t="shared" si="29"/>
        <v>46901</v>
      </c>
    </row>
    <row r="1892" spans="10:11" x14ac:dyDescent="0.2">
      <c r="J1892" s="36">
        <v>46902</v>
      </c>
      <c r="K1892" s="126">
        <f t="shared" si="29"/>
        <v>46902</v>
      </c>
    </row>
    <row r="1893" spans="10:11" x14ac:dyDescent="0.2">
      <c r="J1893" s="36">
        <v>46903</v>
      </c>
      <c r="K1893" s="126">
        <f t="shared" si="29"/>
        <v>46903</v>
      </c>
    </row>
    <row r="1894" spans="10:11" x14ac:dyDescent="0.2">
      <c r="J1894" s="36">
        <v>46904</v>
      </c>
      <c r="K1894" s="126">
        <f t="shared" si="29"/>
        <v>46904</v>
      </c>
    </row>
    <row r="1895" spans="10:11" x14ac:dyDescent="0.2">
      <c r="J1895" s="36">
        <v>46905</v>
      </c>
      <c r="K1895" s="126">
        <f t="shared" si="29"/>
        <v>46905</v>
      </c>
    </row>
    <row r="1896" spans="10:11" x14ac:dyDescent="0.2">
      <c r="J1896" s="36">
        <v>46906</v>
      </c>
      <c r="K1896" s="126">
        <f t="shared" si="29"/>
        <v>46906</v>
      </c>
    </row>
    <row r="1897" spans="10:11" x14ac:dyDescent="0.2">
      <c r="J1897" s="36">
        <v>46907</v>
      </c>
      <c r="K1897" s="126">
        <f t="shared" si="29"/>
        <v>46907</v>
      </c>
    </row>
    <row r="1898" spans="10:11" x14ac:dyDescent="0.2">
      <c r="J1898" s="36">
        <v>46908</v>
      </c>
      <c r="K1898" s="126">
        <f t="shared" si="29"/>
        <v>46908</v>
      </c>
    </row>
    <row r="1899" spans="10:11" x14ac:dyDescent="0.2">
      <c r="J1899" s="36">
        <v>46909</v>
      </c>
      <c r="K1899" s="126">
        <f t="shared" si="29"/>
        <v>46909</v>
      </c>
    </row>
    <row r="1900" spans="10:11" x14ac:dyDescent="0.2">
      <c r="J1900" s="36">
        <v>46910</v>
      </c>
      <c r="K1900" s="126">
        <f t="shared" si="29"/>
        <v>46910</v>
      </c>
    </row>
    <row r="1901" spans="10:11" x14ac:dyDescent="0.2">
      <c r="J1901" s="36">
        <v>46911</v>
      </c>
      <c r="K1901" s="126">
        <f t="shared" si="29"/>
        <v>46911</v>
      </c>
    </row>
    <row r="1902" spans="10:11" x14ac:dyDescent="0.2">
      <c r="J1902" s="36">
        <v>46912</v>
      </c>
      <c r="K1902" s="126">
        <f t="shared" si="29"/>
        <v>46912</v>
      </c>
    </row>
    <row r="1903" spans="10:11" x14ac:dyDescent="0.2">
      <c r="J1903" s="36">
        <v>46913</v>
      </c>
      <c r="K1903" s="126">
        <f t="shared" si="29"/>
        <v>46913</v>
      </c>
    </row>
    <row r="1904" spans="10:11" x14ac:dyDescent="0.2">
      <c r="J1904" s="36">
        <v>46914</v>
      </c>
      <c r="K1904" s="126">
        <f t="shared" si="29"/>
        <v>46914</v>
      </c>
    </row>
    <row r="1905" spans="10:11" x14ac:dyDescent="0.2">
      <c r="J1905" s="36">
        <v>46915</v>
      </c>
      <c r="K1905" s="126">
        <f t="shared" si="29"/>
        <v>46915</v>
      </c>
    </row>
    <row r="1906" spans="10:11" x14ac:dyDescent="0.2">
      <c r="J1906" s="36">
        <v>46916</v>
      </c>
      <c r="K1906" s="126">
        <f t="shared" si="29"/>
        <v>46916</v>
      </c>
    </row>
    <row r="1907" spans="10:11" x14ac:dyDescent="0.2">
      <c r="J1907" s="36">
        <v>46917</v>
      </c>
      <c r="K1907" s="126">
        <f t="shared" si="29"/>
        <v>46917</v>
      </c>
    </row>
    <row r="1908" spans="10:11" x14ac:dyDescent="0.2">
      <c r="J1908" s="36">
        <v>46918</v>
      </c>
      <c r="K1908" s="126">
        <f t="shared" si="29"/>
        <v>46918</v>
      </c>
    </row>
    <row r="1909" spans="10:11" x14ac:dyDescent="0.2">
      <c r="J1909" s="36">
        <v>46919</v>
      </c>
      <c r="K1909" s="126">
        <f t="shared" si="29"/>
        <v>46919</v>
      </c>
    </row>
    <row r="1910" spans="10:11" x14ac:dyDescent="0.2">
      <c r="J1910" s="36">
        <v>46920</v>
      </c>
      <c r="K1910" s="126">
        <f t="shared" si="29"/>
        <v>46920</v>
      </c>
    </row>
    <row r="1911" spans="10:11" x14ac:dyDescent="0.2">
      <c r="J1911" s="36">
        <v>46921</v>
      </c>
      <c r="K1911" s="126">
        <f t="shared" si="29"/>
        <v>46921</v>
      </c>
    </row>
    <row r="1912" spans="10:11" x14ac:dyDescent="0.2">
      <c r="J1912" s="36">
        <v>46922</v>
      </c>
      <c r="K1912" s="126">
        <f t="shared" si="29"/>
        <v>46922</v>
      </c>
    </row>
    <row r="1913" spans="10:11" x14ac:dyDescent="0.2">
      <c r="J1913" s="36">
        <v>46923</v>
      </c>
      <c r="K1913" s="126">
        <f t="shared" si="29"/>
        <v>46923</v>
      </c>
    </row>
    <row r="1914" spans="10:11" x14ac:dyDescent="0.2">
      <c r="J1914" s="36">
        <v>46924</v>
      </c>
      <c r="K1914" s="126">
        <f t="shared" si="29"/>
        <v>46924</v>
      </c>
    </row>
    <row r="1915" spans="10:11" x14ac:dyDescent="0.2">
      <c r="J1915" s="36">
        <v>46925</v>
      </c>
      <c r="K1915" s="126">
        <f t="shared" si="29"/>
        <v>46925</v>
      </c>
    </row>
    <row r="1916" spans="10:11" x14ac:dyDescent="0.2">
      <c r="J1916" s="36">
        <v>46926</v>
      </c>
      <c r="K1916" s="126">
        <f t="shared" si="29"/>
        <v>46926</v>
      </c>
    </row>
    <row r="1917" spans="10:11" x14ac:dyDescent="0.2">
      <c r="J1917" s="36">
        <v>46927</v>
      </c>
      <c r="K1917" s="126">
        <f t="shared" si="29"/>
        <v>46927</v>
      </c>
    </row>
    <row r="1918" spans="10:11" x14ac:dyDescent="0.2">
      <c r="J1918" s="36">
        <v>46928</v>
      </c>
      <c r="K1918" s="126">
        <f t="shared" si="29"/>
        <v>46928</v>
      </c>
    </row>
    <row r="1919" spans="10:11" x14ac:dyDescent="0.2">
      <c r="J1919" s="36">
        <v>46929</v>
      </c>
      <c r="K1919" s="126">
        <f t="shared" si="29"/>
        <v>46929</v>
      </c>
    </row>
    <row r="1920" spans="10:11" x14ac:dyDescent="0.2">
      <c r="J1920" s="36">
        <v>46930</v>
      </c>
      <c r="K1920" s="126">
        <f t="shared" si="29"/>
        <v>46930</v>
      </c>
    </row>
    <row r="1921" spans="10:11" x14ac:dyDescent="0.2">
      <c r="J1921" s="36">
        <v>46931</v>
      </c>
      <c r="K1921" s="126">
        <f t="shared" si="29"/>
        <v>46931</v>
      </c>
    </row>
    <row r="1922" spans="10:11" x14ac:dyDescent="0.2">
      <c r="J1922" s="36">
        <v>46932</v>
      </c>
      <c r="K1922" s="126">
        <f t="shared" si="29"/>
        <v>46932</v>
      </c>
    </row>
    <row r="1923" spans="10:11" x14ac:dyDescent="0.2">
      <c r="J1923" s="36">
        <v>46933</v>
      </c>
      <c r="K1923" s="126">
        <f t="shared" si="29"/>
        <v>46933</v>
      </c>
    </row>
    <row r="1924" spans="10:11" x14ac:dyDescent="0.2">
      <c r="J1924" s="36">
        <v>46934</v>
      </c>
      <c r="K1924" s="126">
        <f t="shared" ref="K1924:K1987" si="30">+J1924</f>
        <v>46934</v>
      </c>
    </row>
    <row r="1925" spans="10:11" x14ac:dyDescent="0.2">
      <c r="J1925" s="36">
        <v>46935</v>
      </c>
      <c r="K1925" s="126">
        <f t="shared" si="30"/>
        <v>46935</v>
      </c>
    </row>
    <row r="1926" spans="10:11" x14ac:dyDescent="0.2">
      <c r="J1926" s="36">
        <v>46936</v>
      </c>
      <c r="K1926" s="126">
        <f t="shared" si="30"/>
        <v>46936</v>
      </c>
    </row>
    <row r="1927" spans="10:11" x14ac:dyDescent="0.2">
      <c r="J1927" s="36">
        <v>46937</v>
      </c>
      <c r="K1927" s="126">
        <f t="shared" si="30"/>
        <v>46937</v>
      </c>
    </row>
    <row r="1928" spans="10:11" x14ac:dyDescent="0.2">
      <c r="J1928" s="36">
        <v>46938</v>
      </c>
      <c r="K1928" s="126">
        <f t="shared" si="30"/>
        <v>46938</v>
      </c>
    </row>
    <row r="1929" spans="10:11" x14ac:dyDescent="0.2">
      <c r="J1929" s="36">
        <v>46939</v>
      </c>
      <c r="K1929" s="126">
        <f t="shared" si="30"/>
        <v>46939</v>
      </c>
    </row>
    <row r="1930" spans="10:11" x14ac:dyDescent="0.2">
      <c r="J1930" s="36">
        <v>46940</v>
      </c>
      <c r="K1930" s="126">
        <f t="shared" si="30"/>
        <v>46940</v>
      </c>
    </row>
    <row r="1931" spans="10:11" x14ac:dyDescent="0.2">
      <c r="J1931" s="36">
        <v>46941</v>
      </c>
      <c r="K1931" s="126">
        <f t="shared" si="30"/>
        <v>46941</v>
      </c>
    </row>
    <row r="1932" spans="10:11" x14ac:dyDescent="0.2">
      <c r="J1932" s="36">
        <v>46942</v>
      </c>
      <c r="K1932" s="126">
        <f t="shared" si="30"/>
        <v>46942</v>
      </c>
    </row>
    <row r="1933" spans="10:11" x14ac:dyDescent="0.2">
      <c r="J1933" s="36">
        <v>46943</v>
      </c>
      <c r="K1933" s="126">
        <f t="shared" si="30"/>
        <v>46943</v>
      </c>
    </row>
    <row r="1934" spans="10:11" x14ac:dyDescent="0.2">
      <c r="J1934" s="36">
        <v>46944</v>
      </c>
      <c r="K1934" s="126">
        <f t="shared" si="30"/>
        <v>46944</v>
      </c>
    </row>
    <row r="1935" spans="10:11" x14ac:dyDescent="0.2">
      <c r="J1935" s="36">
        <v>46945</v>
      </c>
      <c r="K1935" s="126">
        <f t="shared" si="30"/>
        <v>46945</v>
      </c>
    </row>
    <row r="1936" spans="10:11" x14ac:dyDescent="0.2">
      <c r="J1936" s="36">
        <v>46946</v>
      </c>
      <c r="K1936" s="126">
        <f t="shared" si="30"/>
        <v>46946</v>
      </c>
    </row>
    <row r="1937" spans="10:11" x14ac:dyDescent="0.2">
      <c r="J1937" s="36">
        <v>46947</v>
      </c>
      <c r="K1937" s="126">
        <f t="shared" si="30"/>
        <v>46947</v>
      </c>
    </row>
    <row r="1938" spans="10:11" x14ac:dyDescent="0.2">
      <c r="J1938" s="36">
        <v>46948</v>
      </c>
      <c r="K1938" s="126">
        <f t="shared" si="30"/>
        <v>46948</v>
      </c>
    </row>
    <row r="1939" spans="10:11" x14ac:dyDescent="0.2">
      <c r="J1939" s="36">
        <v>46949</v>
      </c>
      <c r="K1939" s="126">
        <f t="shared" si="30"/>
        <v>46949</v>
      </c>
    </row>
    <row r="1940" spans="10:11" x14ac:dyDescent="0.2">
      <c r="J1940" s="36">
        <v>46950</v>
      </c>
      <c r="K1940" s="126">
        <f t="shared" si="30"/>
        <v>46950</v>
      </c>
    </row>
    <row r="1941" spans="10:11" x14ac:dyDescent="0.2">
      <c r="J1941" s="36">
        <v>46951</v>
      </c>
      <c r="K1941" s="126">
        <f t="shared" si="30"/>
        <v>46951</v>
      </c>
    </row>
    <row r="1942" spans="10:11" x14ac:dyDescent="0.2">
      <c r="J1942" s="36">
        <v>46952</v>
      </c>
      <c r="K1942" s="126">
        <f t="shared" si="30"/>
        <v>46952</v>
      </c>
    </row>
    <row r="1943" spans="10:11" x14ac:dyDescent="0.2">
      <c r="J1943" s="36">
        <v>46953</v>
      </c>
      <c r="K1943" s="126">
        <f t="shared" si="30"/>
        <v>46953</v>
      </c>
    </row>
    <row r="1944" spans="10:11" x14ac:dyDescent="0.2">
      <c r="J1944" s="36">
        <v>46954</v>
      </c>
      <c r="K1944" s="126">
        <f t="shared" si="30"/>
        <v>46954</v>
      </c>
    </row>
    <row r="1945" spans="10:11" x14ac:dyDescent="0.2">
      <c r="J1945" s="36">
        <v>46955</v>
      </c>
      <c r="K1945" s="126">
        <f t="shared" si="30"/>
        <v>46955</v>
      </c>
    </row>
    <row r="1946" spans="10:11" x14ac:dyDescent="0.2">
      <c r="J1946" s="36">
        <v>46956</v>
      </c>
      <c r="K1946" s="126">
        <f t="shared" si="30"/>
        <v>46956</v>
      </c>
    </row>
    <row r="1947" spans="10:11" x14ac:dyDescent="0.2">
      <c r="J1947" s="36">
        <v>46957</v>
      </c>
      <c r="K1947" s="126">
        <f t="shared" si="30"/>
        <v>46957</v>
      </c>
    </row>
    <row r="1948" spans="10:11" x14ac:dyDescent="0.2">
      <c r="J1948" s="36">
        <v>46958</v>
      </c>
      <c r="K1948" s="126">
        <f t="shared" si="30"/>
        <v>46958</v>
      </c>
    </row>
    <row r="1949" spans="10:11" x14ac:dyDescent="0.2">
      <c r="J1949" s="36">
        <v>46959</v>
      </c>
      <c r="K1949" s="126">
        <f t="shared" si="30"/>
        <v>46959</v>
      </c>
    </row>
    <row r="1950" spans="10:11" x14ac:dyDescent="0.2">
      <c r="J1950" s="36">
        <v>46960</v>
      </c>
      <c r="K1950" s="126">
        <f t="shared" si="30"/>
        <v>46960</v>
      </c>
    </row>
    <row r="1951" spans="10:11" x14ac:dyDescent="0.2">
      <c r="J1951" s="36">
        <v>46961</v>
      </c>
      <c r="K1951" s="126">
        <f t="shared" si="30"/>
        <v>46961</v>
      </c>
    </row>
    <row r="1952" spans="10:11" x14ac:dyDescent="0.2">
      <c r="J1952" s="36">
        <v>46962</v>
      </c>
      <c r="K1952" s="126">
        <f t="shared" si="30"/>
        <v>46962</v>
      </c>
    </row>
    <row r="1953" spans="10:11" x14ac:dyDescent="0.2">
      <c r="J1953" s="36">
        <v>46963</v>
      </c>
      <c r="K1953" s="126">
        <f t="shared" si="30"/>
        <v>46963</v>
      </c>
    </row>
    <row r="1954" spans="10:11" x14ac:dyDescent="0.2">
      <c r="J1954" s="36">
        <v>46964</v>
      </c>
      <c r="K1954" s="126">
        <f t="shared" si="30"/>
        <v>46964</v>
      </c>
    </row>
    <row r="1955" spans="10:11" x14ac:dyDescent="0.2">
      <c r="J1955" s="36">
        <v>46965</v>
      </c>
      <c r="K1955" s="126">
        <f t="shared" si="30"/>
        <v>46965</v>
      </c>
    </row>
    <row r="1956" spans="10:11" x14ac:dyDescent="0.2">
      <c r="J1956" s="36">
        <v>46966</v>
      </c>
      <c r="K1956" s="126">
        <f t="shared" si="30"/>
        <v>46966</v>
      </c>
    </row>
    <row r="1957" spans="10:11" x14ac:dyDescent="0.2">
      <c r="J1957" s="36">
        <v>46967</v>
      </c>
      <c r="K1957" s="126">
        <f t="shared" si="30"/>
        <v>46967</v>
      </c>
    </row>
    <row r="1958" spans="10:11" x14ac:dyDescent="0.2">
      <c r="J1958" s="36">
        <v>46968</v>
      </c>
      <c r="K1958" s="126">
        <f t="shared" si="30"/>
        <v>46968</v>
      </c>
    </row>
    <row r="1959" spans="10:11" x14ac:dyDescent="0.2">
      <c r="J1959" s="36">
        <v>46969</v>
      </c>
      <c r="K1959" s="126">
        <f t="shared" si="30"/>
        <v>46969</v>
      </c>
    </row>
    <row r="1960" spans="10:11" x14ac:dyDescent="0.2">
      <c r="J1960" s="36">
        <v>46970</v>
      </c>
      <c r="K1960" s="126">
        <f t="shared" si="30"/>
        <v>46970</v>
      </c>
    </row>
    <row r="1961" spans="10:11" x14ac:dyDescent="0.2">
      <c r="J1961" s="36">
        <v>46971</v>
      </c>
      <c r="K1961" s="126">
        <f t="shared" si="30"/>
        <v>46971</v>
      </c>
    </row>
    <row r="1962" spans="10:11" x14ac:dyDescent="0.2">
      <c r="J1962" s="36">
        <v>46972</v>
      </c>
      <c r="K1962" s="126">
        <f t="shared" si="30"/>
        <v>46972</v>
      </c>
    </row>
    <row r="1963" spans="10:11" x14ac:dyDescent="0.2">
      <c r="J1963" s="36">
        <v>46973</v>
      </c>
      <c r="K1963" s="126">
        <f t="shared" si="30"/>
        <v>46973</v>
      </c>
    </row>
    <row r="1964" spans="10:11" x14ac:dyDescent="0.2">
      <c r="J1964" s="36">
        <v>46974</v>
      </c>
      <c r="K1964" s="126">
        <f t="shared" si="30"/>
        <v>46974</v>
      </c>
    </row>
    <row r="1965" spans="10:11" x14ac:dyDescent="0.2">
      <c r="J1965" s="36">
        <v>46975</v>
      </c>
      <c r="K1965" s="126">
        <f t="shared" si="30"/>
        <v>46975</v>
      </c>
    </row>
    <row r="1966" spans="10:11" x14ac:dyDescent="0.2">
      <c r="J1966" s="36">
        <v>46976</v>
      </c>
      <c r="K1966" s="126">
        <f t="shared" si="30"/>
        <v>46976</v>
      </c>
    </row>
    <row r="1967" spans="10:11" x14ac:dyDescent="0.2">
      <c r="J1967" s="36">
        <v>46977</v>
      </c>
      <c r="K1967" s="126">
        <f t="shared" si="30"/>
        <v>46977</v>
      </c>
    </row>
    <row r="1968" spans="10:11" x14ac:dyDescent="0.2">
      <c r="J1968" s="36">
        <v>46978</v>
      </c>
      <c r="K1968" s="126">
        <f t="shared" si="30"/>
        <v>46978</v>
      </c>
    </row>
    <row r="1969" spans="10:11" x14ac:dyDescent="0.2">
      <c r="J1969" s="36">
        <v>46979</v>
      </c>
      <c r="K1969" s="126">
        <f t="shared" si="30"/>
        <v>46979</v>
      </c>
    </row>
    <row r="1970" spans="10:11" x14ac:dyDescent="0.2">
      <c r="J1970" s="36">
        <v>46980</v>
      </c>
      <c r="K1970" s="126">
        <f t="shared" si="30"/>
        <v>46980</v>
      </c>
    </row>
    <row r="1971" spans="10:11" x14ac:dyDescent="0.2">
      <c r="J1971" s="36">
        <v>46981</v>
      </c>
      <c r="K1971" s="126">
        <f t="shared" si="30"/>
        <v>46981</v>
      </c>
    </row>
    <row r="1972" spans="10:11" x14ac:dyDescent="0.2">
      <c r="J1972" s="36">
        <v>46982</v>
      </c>
      <c r="K1972" s="126">
        <f t="shared" si="30"/>
        <v>46982</v>
      </c>
    </row>
    <row r="1973" spans="10:11" x14ac:dyDescent="0.2">
      <c r="J1973" s="36">
        <v>46983</v>
      </c>
      <c r="K1973" s="126">
        <f t="shared" si="30"/>
        <v>46983</v>
      </c>
    </row>
    <row r="1974" spans="10:11" x14ac:dyDescent="0.2">
      <c r="J1974" s="36">
        <v>46984</v>
      </c>
      <c r="K1974" s="126">
        <f t="shared" si="30"/>
        <v>46984</v>
      </c>
    </row>
    <row r="1975" spans="10:11" x14ac:dyDescent="0.2">
      <c r="J1975" s="36">
        <v>46985</v>
      </c>
      <c r="K1975" s="126">
        <f t="shared" si="30"/>
        <v>46985</v>
      </c>
    </row>
    <row r="1976" spans="10:11" x14ac:dyDescent="0.2">
      <c r="J1976" s="36">
        <v>46986</v>
      </c>
      <c r="K1976" s="126">
        <f t="shared" si="30"/>
        <v>46986</v>
      </c>
    </row>
    <row r="1977" spans="10:11" x14ac:dyDescent="0.2">
      <c r="J1977" s="36">
        <v>46987</v>
      </c>
      <c r="K1977" s="126">
        <f t="shared" si="30"/>
        <v>46987</v>
      </c>
    </row>
    <row r="1978" spans="10:11" x14ac:dyDescent="0.2">
      <c r="J1978" s="36">
        <v>46988</v>
      </c>
      <c r="K1978" s="126">
        <f t="shared" si="30"/>
        <v>46988</v>
      </c>
    </row>
    <row r="1979" spans="10:11" x14ac:dyDescent="0.2">
      <c r="J1979" s="36">
        <v>46989</v>
      </c>
      <c r="K1979" s="126">
        <f t="shared" si="30"/>
        <v>46989</v>
      </c>
    </row>
    <row r="1980" spans="10:11" x14ac:dyDescent="0.2">
      <c r="J1980" s="36">
        <v>46990</v>
      </c>
      <c r="K1980" s="126">
        <f t="shared" si="30"/>
        <v>46990</v>
      </c>
    </row>
    <row r="1981" spans="10:11" x14ac:dyDescent="0.2">
      <c r="J1981" s="36">
        <v>46991</v>
      </c>
      <c r="K1981" s="126">
        <f t="shared" si="30"/>
        <v>46991</v>
      </c>
    </row>
    <row r="1982" spans="10:11" x14ac:dyDescent="0.2">
      <c r="J1982" s="36">
        <v>46992</v>
      </c>
      <c r="K1982" s="126">
        <f t="shared" si="30"/>
        <v>46992</v>
      </c>
    </row>
    <row r="1983" spans="10:11" x14ac:dyDescent="0.2">
      <c r="J1983" s="36">
        <v>46993</v>
      </c>
      <c r="K1983" s="126">
        <f t="shared" si="30"/>
        <v>46993</v>
      </c>
    </row>
    <row r="1984" spans="10:11" x14ac:dyDescent="0.2">
      <c r="J1984" s="36">
        <v>46994</v>
      </c>
      <c r="K1984" s="126">
        <f t="shared" si="30"/>
        <v>46994</v>
      </c>
    </row>
    <row r="1985" spans="10:11" x14ac:dyDescent="0.2">
      <c r="J1985" s="36">
        <v>46995</v>
      </c>
      <c r="K1985" s="126">
        <f t="shared" si="30"/>
        <v>46995</v>
      </c>
    </row>
    <row r="1986" spans="10:11" x14ac:dyDescent="0.2">
      <c r="J1986" s="36">
        <v>46996</v>
      </c>
      <c r="K1986" s="126">
        <f t="shared" si="30"/>
        <v>46996</v>
      </c>
    </row>
    <row r="1987" spans="10:11" x14ac:dyDescent="0.2">
      <c r="J1987" s="36">
        <v>46997</v>
      </c>
      <c r="K1987" s="126">
        <f t="shared" si="30"/>
        <v>46997</v>
      </c>
    </row>
    <row r="1988" spans="10:11" x14ac:dyDescent="0.2">
      <c r="J1988" s="36">
        <v>46998</v>
      </c>
      <c r="K1988" s="126">
        <f t="shared" ref="K1988:K2051" si="31">+J1988</f>
        <v>46998</v>
      </c>
    </row>
    <row r="1989" spans="10:11" x14ac:dyDescent="0.2">
      <c r="J1989" s="36">
        <v>46999</v>
      </c>
      <c r="K1989" s="126">
        <f t="shared" si="31"/>
        <v>46999</v>
      </c>
    </row>
    <row r="1990" spans="10:11" x14ac:dyDescent="0.2">
      <c r="J1990" s="36">
        <v>47000</v>
      </c>
      <c r="K1990" s="126">
        <f t="shared" si="31"/>
        <v>47000</v>
      </c>
    </row>
    <row r="1991" spans="10:11" x14ac:dyDescent="0.2">
      <c r="J1991" s="36">
        <v>47001</v>
      </c>
      <c r="K1991" s="126">
        <f t="shared" si="31"/>
        <v>47001</v>
      </c>
    </row>
    <row r="1992" spans="10:11" x14ac:dyDescent="0.2">
      <c r="J1992" s="36">
        <v>47002</v>
      </c>
      <c r="K1992" s="126">
        <f t="shared" si="31"/>
        <v>47002</v>
      </c>
    </row>
    <row r="1993" spans="10:11" x14ac:dyDescent="0.2">
      <c r="J1993" s="36">
        <v>47003</v>
      </c>
      <c r="K1993" s="126">
        <f t="shared" si="31"/>
        <v>47003</v>
      </c>
    </row>
    <row r="1994" spans="10:11" x14ac:dyDescent="0.2">
      <c r="J1994" s="36">
        <v>47004</v>
      </c>
      <c r="K1994" s="126">
        <f t="shared" si="31"/>
        <v>47004</v>
      </c>
    </row>
    <row r="1995" spans="10:11" x14ac:dyDescent="0.2">
      <c r="J1995" s="36">
        <v>47005</v>
      </c>
      <c r="K1995" s="126">
        <f t="shared" si="31"/>
        <v>47005</v>
      </c>
    </row>
    <row r="1996" spans="10:11" x14ac:dyDescent="0.2">
      <c r="J1996" s="36">
        <v>47006</v>
      </c>
      <c r="K1996" s="126">
        <f t="shared" si="31"/>
        <v>47006</v>
      </c>
    </row>
    <row r="1997" spans="10:11" x14ac:dyDescent="0.2">
      <c r="J1997" s="36">
        <v>47007</v>
      </c>
      <c r="K1997" s="126">
        <f t="shared" si="31"/>
        <v>47007</v>
      </c>
    </row>
    <row r="1998" spans="10:11" x14ac:dyDescent="0.2">
      <c r="J1998" s="36">
        <v>47008</v>
      </c>
      <c r="K1998" s="126">
        <f t="shared" si="31"/>
        <v>47008</v>
      </c>
    </row>
    <row r="1999" spans="10:11" x14ac:dyDescent="0.2">
      <c r="J1999" s="36">
        <v>47009</v>
      </c>
      <c r="K1999" s="126">
        <f t="shared" si="31"/>
        <v>47009</v>
      </c>
    </row>
    <row r="2000" spans="10:11" x14ac:dyDescent="0.2">
      <c r="J2000" s="36">
        <v>47010</v>
      </c>
      <c r="K2000" s="126">
        <f t="shared" si="31"/>
        <v>47010</v>
      </c>
    </row>
    <row r="2001" spans="10:11" x14ac:dyDescent="0.2">
      <c r="J2001" s="36">
        <v>47011</v>
      </c>
      <c r="K2001" s="126">
        <f t="shared" si="31"/>
        <v>47011</v>
      </c>
    </row>
    <row r="2002" spans="10:11" x14ac:dyDescent="0.2">
      <c r="J2002" s="36">
        <v>47012</v>
      </c>
      <c r="K2002" s="126">
        <f t="shared" si="31"/>
        <v>47012</v>
      </c>
    </row>
    <row r="2003" spans="10:11" x14ac:dyDescent="0.2">
      <c r="J2003" s="36">
        <v>47013</v>
      </c>
      <c r="K2003" s="126">
        <f t="shared" si="31"/>
        <v>47013</v>
      </c>
    </row>
    <row r="2004" spans="10:11" x14ac:dyDescent="0.2">
      <c r="J2004" s="36">
        <v>47014</v>
      </c>
      <c r="K2004" s="126">
        <f t="shared" si="31"/>
        <v>47014</v>
      </c>
    </row>
    <row r="2005" spans="10:11" x14ac:dyDescent="0.2">
      <c r="J2005" s="36">
        <v>47015</v>
      </c>
      <c r="K2005" s="126">
        <f t="shared" si="31"/>
        <v>47015</v>
      </c>
    </row>
    <row r="2006" spans="10:11" x14ac:dyDescent="0.2">
      <c r="J2006" s="36">
        <v>47016</v>
      </c>
      <c r="K2006" s="126">
        <f t="shared" si="31"/>
        <v>47016</v>
      </c>
    </row>
    <row r="2007" spans="10:11" x14ac:dyDescent="0.2">
      <c r="J2007" s="36">
        <v>47017</v>
      </c>
      <c r="K2007" s="126">
        <f t="shared" si="31"/>
        <v>47017</v>
      </c>
    </row>
    <row r="2008" spans="10:11" x14ac:dyDescent="0.2">
      <c r="J2008" s="36">
        <v>47018</v>
      </c>
      <c r="K2008" s="126">
        <f t="shared" si="31"/>
        <v>47018</v>
      </c>
    </row>
    <row r="2009" spans="10:11" x14ac:dyDescent="0.2">
      <c r="J2009" s="36">
        <v>47019</v>
      </c>
      <c r="K2009" s="126">
        <f t="shared" si="31"/>
        <v>47019</v>
      </c>
    </row>
    <row r="2010" spans="10:11" x14ac:dyDescent="0.2">
      <c r="J2010" s="36">
        <v>47020</v>
      </c>
      <c r="K2010" s="126">
        <f t="shared" si="31"/>
        <v>47020</v>
      </c>
    </row>
    <row r="2011" spans="10:11" x14ac:dyDescent="0.2">
      <c r="J2011" s="36">
        <v>47021</v>
      </c>
      <c r="K2011" s="126">
        <f t="shared" si="31"/>
        <v>47021</v>
      </c>
    </row>
    <row r="2012" spans="10:11" x14ac:dyDescent="0.2">
      <c r="J2012" s="36">
        <v>47022</v>
      </c>
      <c r="K2012" s="126">
        <f t="shared" si="31"/>
        <v>47022</v>
      </c>
    </row>
    <row r="2013" spans="10:11" x14ac:dyDescent="0.2">
      <c r="J2013" s="36">
        <v>47023</v>
      </c>
      <c r="K2013" s="126">
        <f t="shared" si="31"/>
        <v>47023</v>
      </c>
    </row>
    <row r="2014" spans="10:11" x14ac:dyDescent="0.2">
      <c r="J2014" s="36">
        <v>47024</v>
      </c>
      <c r="K2014" s="126">
        <f t="shared" si="31"/>
        <v>47024</v>
      </c>
    </row>
    <row r="2015" spans="10:11" x14ac:dyDescent="0.2">
      <c r="J2015" s="36">
        <v>47025</v>
      </c>
      <c r="K2015" s="126">
        <f t="shared" si="31"/>
        <v>47025</v>
      </c>
    </row>
    <row r="2016" spans="10:11" x14ac:dyDescent="0.2">
      <c r="J2016" s="36">
        <v>47026</v>
      </c>
      <c r="K2016" s="126">
        <f t="shared" si="31"/>
        <v>47026</v>
      </c>
    </row>
    <row r="2017" spans="10:11" x14ac:dyDescent="0.2">
      <c r="J2017" s="36">
        <v>47027</v>
      </c>
      <c r="K2017" s="126">
        <f t="shared" si="31"/>
        <v>47027</v>
      </c>
    </row>
    <row r="2018" spans="10:11" x14ac:dyDescent="0.2">
      <c r="J2018" s="36">
        <v>47028</v>
      </c>
      <c r="K2018" s="126">
        <f t="shared" si="31"/>
        <v>47028</v>
      </c>
    </row>
    <row r="2019" spans="10:11" x14ac:dyDescent="0.2">
      <c r="J2019" s="36">
        <v>47029</v>
      </c>
      <c r="K2019" s="126">
        <f t="shared" si="31"/>
        <v>47029</v>
      </c>
    </row>
    <row r="2020" spans="10:11" x14ac:dyDescent="0.2">
      <c r="J2020" s="36">
        <v>47030</v>
      </c>
      <c r="K2020" s="126">
        <f t="shared" si="31"/>
        <v>47030</v>
      </c>
    </row>
    <row r="2021" spans="10:11" x14ac:dyDescent="0.2">
      <c r="J2021" s="36">
        <v>47031</v>
      </c>
      <c r="K2021" s="126">
        <f t="shared" si="31"/>
        <v>47031</v>
      </c>
    </row>
    <row r="2022" spans="10:11" x14ac:dyDescent="0.2">
      <c r="J2022" s="36">
        <v>47032</v>
      </c>
      <c r="K2022" s="126">
        <f t="shared" si="31"/>
        <v>47032</v>
      </c>
    </row>
    <row r="2023" spans="10:11" x14ac:dyDescent="0.2">
      <c r="J2023" s="36">
        <v>47033</v>
      </c>
      <c r="K2023" s="126">
        <f t="shared" si="31"/>
        <v>47033</v>
      </c>
    </row>
    <row r="2024" spans="10:11" x14ac:dyDescent="0.2">
      <c r="J2024" s="36">
        <v>47034</v>
      </c>
      <c r="K2024" s="126">
        <f t="shared" si="31"/>
        <v>47034</v>
      </c>
    </row>
    <row r="2025" spans="10:11" x14ac:dyDescent="0.2">
      <c r="J2025" s="36">
        <v>47035</v>
      </c>
      <c r="K2025" s="126">
        <f t="shared" si="31"/>
        <v>47035</v>
      </c>
    </row>
    <row r="2026" spans="10:11" x14ac:dyDescent="0.2">
      <c r="J2026" s="36">
        <v>47036</v>
      </c>
      <c r="K2026" s="126">
        <f t="shared" si="31"/>
        <v>47036</v>
      </c>
    </row>
    <row r="2027" spans="10:11" x14ac:dyDescent="0.2">
      <c r="J2027" s="36">
        <v>47037</v>
      </c>
      <c r="K2027" s="126">
        <f t="shared" si="31"/>
        <v>47037</v>
      </c>
    </row>
    <row r="2028" spans="10:11" x14ac:dyDescent="0.2">
      <c r="J2028" s="36">
        <v>47038</v>
      </c>
      <c r="K2028" s="126">
        <f t="shared" si="31"/>
        <v>47038</v>
      </c>
    </row>
    <row r="2029" spans="10:11" x14ac:dyDescent="0.2">
      <c r="J2029" s="36">
        <v>47039</v>
      </c>
      <c r="K2029" s="126">
        <f t="shared" si="31"/>
        <v>47039</v>
      </c>
    </row>
    <row r="2030" spans="10:11" x14ac:dyDescent="0.2">
      <c r="J2030" s="36">
        <v>47040</v>
      </c>
      <c r="K2030" s="126">
        <f t="shared" si="31"/>
        <v>47040</v>
      </c>
    </row>
    <row r="2031" spans="10:11" x14ac:dyDescent="0.2">
      <c r="J2031" s="36">
        <v>47041</v>
      </c>
      <c r="K2031" s="126">
        <f t="shared" si="31"/>
        <v>47041</v>
      </c>
    </row>
    <row r="2032" spans="10:11" x14ac:dyDescent="0.2">
      <c r="J2032" s="36">
        <v>47042</v>
      </c>
      <c r="K2032" s="126">
        <f t="shared" si="31"/>
        <v>47042</v>
      </c>
    </row>
    <row r="2033" spans="10:11" x14ac:dyDescent="0.2">
      <c r="J2033" s="36">
        <v>47043</v>
      </c>
      <c r="K2033" s="126">
        <f t="shared" si="31"/>
        <v>47043</v>
      </c>
    </row>
    <row r="2034" spans="10:11" x14ac:dyDescent="0.2">
      <c r="J2034" s="36">
        <v>47044</v>
      </c>
      <c r="K2034" s="126">
        <f t="shared" si="31"/>
        <v>47044</v>
      </c>
    </row>
    <row r="2035" spans="10:11" x14ac:dyDescent="0.2">
      <c r="J2035" s="36">
        <v>47045</v>
      </c>
      <c r="K2035" s="126">
        <f t="shared" si="31"/>
        <v>47045</v>
      </c>
    </row>
    <row r="2036" spans="10:11" x14ac:dyDescent="0.2">
      <c r="J2036" s="36">
        <v>47046</v>
      </c>
      <c r="K2036" s="126">
        <f t="shared" si="31"/>
        <v>47046</v>
      </c>
    </row>
    <row r="2037" spans="10:11" x14ac:dyDescent="0.2">
      <c r="J2037" s="36">
        <v>47047</v>
      </c>
      <c r="K2037" s="126">
        <f t="shared" si="31"/>
        <v>47047</v>
      </c>
    </row>
    <row r="2038" spans="10:11" x14ac:dyDescent="0.2">
      <c r="J2038" s="36">
        <v>47048</v>
      </c>
      <c r="K2038" s="126">
        <f t="shared" si="31"/>
        <v>47048</v>
      </c>
    </row>
    <row r="2039" spans="10:11" x14ac:dyDescent="0.2">
      <c r="J2039" s="36">
        <v>47049</v>
      </c>
      <c r="K2039" s="126">
        <f t="shared" si="31"/>
        <v>47049</v>
      </c>
    </row>
    <row r="2040" spans="10:11" x14ac:dyDescent="0.2">
      <c r="J2040" s="36">
        <v>47050</v>
      </c>
      <c r="K2040" s="126">
        <f t="shared" si="31"/>
        <v>47050</v>
      </c>
    </row>
    <row r="2041" spans="10:11" x14ac:dyDescent="0.2">
      <c r="J2041" s="36">
        <v>47051</v>
      </c>
      <c r="K2041" s="126">
        <f t="shared" si="31"/>
        <v>47051</v>
      </c>
    </row>
    <row r="2042" spans="10:11" x14ac:dyDescent="0.2">
      <c r="J2042" s="36">
        <v>47052</v>
      </c>
      <c r="K2042" s="126">
        <f t="shared" si="31"/>
        <v>47052</v>
      </c>
    </row>
    <row r="2043" spans="10:11" x14ac:dyDescent="0.2">
      <c r="J2043" s="36">
        <v>47053</v>
      </c>
      <c r="K2043" s="126">
        <f t="shared" si="31"/>
        <v>47053</v>
      </c>
    </row>
    <row r="2044" spans="10:11" x14ac:dyDescent="0.2">
      <c r="J2044" s="36">
        <v>47054</v>
      </c>
      <c r="K2044" s="126">
        <f t="shared" si="31"/>
        <v>47054</v>
      </c>
    </row>
    <row r="2045" spans="10:11" x14ac:dyDescent="0.2">
      <c r="J2045" s="36">
        <v>47055</v>
      </c>
      <c r="K2045" s="126">
        <f t="shared" si="31"/>
        <v>47055</v>
      </c>
    </row>
    <row r="2046" spans="10:11" x14ac:dyDescent="0.2">
      <c r="J2046" s="36">
        <v>47056</v>
      </c>
      <c r="K2046" s="126">
        <f t="shared" si="31"/>
        <v>47056</v>
      </c>
    </row>
    <row r="2047" spans="10:11" x14ac:dyDescent="0.2">
      <c r="J2047" s="36">
        <v>47057</v>
      </c>
      <c r="K2047" s="126">
        <f t="shared" si="31"/>
        <v>47057</v>
      </c>
    </row>
    <row r="2048" spans="10:11" x14ac:dyDescent="0.2">
      <c r="J2048" s="36">
        <v>47058</v>
      </c>
      <c r="K2048" s="126">
        <f t="shared" si="31"/>
        <v>47058</v>
      </c>
    </row>
    <row r="2049" spans="10:11" x14ac:dyDescent="0.2">
      <c r="J2049" s="36">
        <v>47059</v>
      </c>
      <c r="K2049" s="126">
        <f t="shared" si="31"/>
        <v>47059</v>
      </c>
    </row>
    <row r="2050" spans="10:11" x14ac:dyDescent="0.2">
      <c r="J2050" s="36">
        <v>47060</v>
      </c>
      <c r="K2050" s="126">
        <f t="shared" si="31"/>
        <v>47060</v>
      </c>
    </row>
    <row r="2051" spans="10:11" x14ac:dyDescent="0.2">
      <c r="J2051" s="36">
        <v>47061</v>
      </c>
      <c r="K2051" s="126">
        <f t="shared" si="31"/>
        <v>47061</v>
      </c>
    </row>
    <row r="2052" spans="10:11" x14ac:dyDescent="0.2">
      <c r="J2052" s="36">
        <v>47062</v>
      </c>
      <c r="K2052" s="126">
        <f t="shared" ref="K2052:K2115" si="32">+J2052</f>
        <v>47062</v>
      </c>
    </row>
    <row r="2053" spans="10:11" x14ac:dyDescent="0.2">
      <c r="J2053" s="36">
        <v>47063</v>
      </c>
      <c r="K2053" s="126">
        <f t="shared" si="32"/>
        <v>47063</v>
      </c>
    </row>
    <row r="2054" spans="10:11" x14ac:dyDescent="0.2">
      <c r="J2054" s="36">
        <v>47064</v>
      </c>
      <c r="K2054" s="126">
        <f t="shared" si="32"/>
        <v>47064</v>
      </c>
    </row>
    <row r="2055" spans="10:11" x14ac:dyDescent="0.2">
      <c r="J2055" s="36">
        <v>47065</v>
      </c>
      <c r="K2055" s="126">
        <f t="shared" si="32"/>
        <v>47065</v>
      </c>
    </row>
    <row r="2056" spans="10:11" x14ac:dyDescent="0.2">
      <c r="J2056" s="36">
        <v>47066</v>
      </c>
      <c r="K2056" s="126">
        <f t="shared" si="32"/>
        <v>47066</v>
      </c>
    </row>
    <row r="2057" spans="10:11" x14ac:dyDescent="0.2">
      <c r="J2057" s="36">
        <v>47067</v>
      </c>
      <c r="K2057" s="126">
        <f t="shared" si="32"/>
        <v>47067</v>
      </c>
    </row>
    <row r="2058" spans="10:11" x14ac:dyDescent="0.2">
      <c r="J2058" s="36">
        <v>47068</v>
      </c>
      <c r="K2058" s="126">
        <f t="shared" si="32"/>
        <v>47068</v>
      </c>
    </row>
    <row r="2059" spans="10:11" x14ac:dyDescent="0.2">
      <c r="J2059" s="36">
        <v>47069</v>
      </c>
      <c r="K2059" s="126">
        <f t="shared" si="32"/>
        <v>47069</v>
      </c>
    </row>
    <row r="2060" spans="10:11" x14ac:dyDescent="0.2">
      <c r="J2060" s="36">
        <v>47070</v>
      </c>
      <c r="K2060" s="126">
        <f t="shared" si="32"/>
        <v>47070</v>
      </c>
    </row>
    <row r="2061" spans="10:11" x14ac:dyDescent="0.2">
      <c r="J2061" s="36">
        <v>47071</v>
      </c>
      <c r="K2061" s="126">
        <f t="shared" si="32"/>
        <v>47071</v>
      </c>
    </row>
    <row r="2062" spans="10:11" x14ac:dyDescent="0.2">
      <c r="J2062" s="36">
        <v>47072</v>
      </c>
      <c r="K2062" s="126">
        <f t="shared" si="32"/>
        <v>47072</v>
      </c>
    </row>
    <row r="2063" spans="10:11" x14ac:dyDescent="0.2">
      <c r="J2063" s="36">
        <v>47073</v>
      </c>
      <c r="K2063" s="126">
        <f t="shared" si="32"/>
        <v>47073</v>
      </c>
    </row>
    <row r="2064" spans="10:11" x14ac:dyDescent="0.2">
      <c r="J2064" s="36">
        <v>47074</v>
      </c>
      <c r="K2064" s="126">
        <f t="shared" si="32"/>
        <v>47074</v>
      </c>
    </row>
    <row r="2065" spans="10:11" x14ac:dyDescent="0.2">
      <c r="J2065" s="36">
        <v>47075</v>
      </c>
      <c r="K2065" s="126">
        <f t="shared" si="32"/>
        <v>47075</v>
      </c>
    </row>
    <row r="2066" spans="10:11" x14ac:dyDescent="0.2">
      <c r="J2066" s="36">
        <v>47076</v>
      </c>
      <c r="K2066" s="126">
        <f t="shared" si="32"/>
        <v>47076</v>
      </c>
    </row>
    <row r="2067" spans="10:11" x14ac:dyDescent="0.2">
      <c r="J2067" s="36">
        <v>47077</v>
      </c>
      <c r="K2067" s="126">
        <f t="shared" si="32"/>
        <v>47077</v>
      </c>
    </row>
    <row r="2068" spans="10:11" x14ac:dyDescent="0.2">
      <c r="J2068" s="36">
        <v>47078</v>
      </c>
      <c r="K2068" s="126">
        <f t="shared" si="32"/>
        <v>47078</v>
      </c>
    </row>
    <row r="2069" spans="10:11" x14ac:dyDescent="0.2">
      <c r="J2069" s="36">
        <v>47079</v>
      </c>
      <c r="K2069" s="126">
        <f t="shared" si="32"/>
        <v>47079</v>
      </c>
    </row>
    <row r="2070" spans="10:11" x14ac:dyDescent="0.2">
      <c r="J2070" s="36">
        <v>47080</v>
      </c>
      <c r="K2070" s="126">
        <f t="shared" si="32"/>
        <v>47080</v>
      </c>
    </row>
    <row r="2071" spans="10:11" x14ac:dyDescent="0.2">
      <c r="J2071" s="36">
        <v>47081</v>
      </c>
      <c r="K2071" s="126">
        <f t="shared" si="32"/>
        <v>47081</v>
      </c>
    </row>
    <row r="2072" spans="10:11" x14ac:dyDescent="0.2">
      <c r="J2072" s="36">
        <v>47082</v>
      </c>
      <c r="K2072" s="126">
        <f t="shared" si="32"/>
        <v>47082</v>
      </c>
    </row>
    <row r="2073" spans="10:11" x14ac:dyDescent="0.2">
      <c r="J2073" s="36">
        <v>47083</v>
      </c>
      <c r="K2073" s="126">
        <f t="shared" si="32"/>
        <v>47083</v>
      </c>
    </row>
    <row r="2074" spans="10:11" x14ac:dyDescent="0.2">
      <c r="J2074" s="36">
        <v>47084</v>
      </c>
      <c r="K2074" s="126">
        <f t="shared" si="32"/>
        <v>47084</v>
      </c>
    </row>
    <row r="2075" spans="10:11" x14ac:dyDescent="0.2">
      <c r="J2075" s="36">
        <v>47085</v>
      </c>
      <c r="K2075" s="126">
        <f t="shared" si="32"/>
        <v>47085</v>
      </c>
    </row>
    <row r="2076" spans="10:11" x14ac:dyDescent="0.2">
      <c r="J2076" s="36">
        <v>47086</v>
      </c>
      <c r="K2076" s="126">
        <f t="shared" si="32"/>
        <v>47086</v>
      </c>
    </row>
    <row r="2077" spans="10:11" x14ac:dyDescent="0.2">
      <c r="J2077" s="36">
        <v>47087</v>
      </c>
      <c r="K2077" s="126">
        <f t="shared" si="32"/>
        <v>47087</v>
      </c>
    </row>
    <row r="2078" spans="10:11" x14ac:dyDescent="0.2">
      <c r="J2078" s="36">
        <v>47088</v>
      </c>
      <c r="K2078" s="126">
        <f t="shared" si="32"/>
        <v>47088</v>
      </c>
    </row>
    <row r="2079" spans="10:11" x14ac:dyDescent="0.2">
      <c r="J2079" s="36">
        <v>47089</v>
      </c>
      <c r="K2079" s="126">
        <f t="shared" si="32"/>
        <v>47089</v>
      </c>
    </row>
    <row r="2080" spans="10:11" x14ac:dyDescent="0.2">
      <c r="J2080" s="36">
        <v>47090</v>
      </c>
      <c r="K2080" s="126">
        <f t="shared" si="32"/>
        <v>47090</v>
      </c>
    </row>
    <row r="2081" spans="10:11" x14ac:dyDescent="0.2">
      <c r="J2081" s="36">
        <v>47091</v>
      </c>
      <c r="K2081" s="126">
        <f t="shared" si="32"/>
        <v>47091</v>
      </c>
    </row>
    <row r="2082" spans="10:11" x14ac:dyDescent="0.2">
      <c r="J2082" s="36">
        <v>47092</v>
      </c>
      <c r="K2082" s="126">
        <f t="shared" si="32"/>
        <v>47092</v>
      </c>
    </row>
    <row r="2083" spans="10:11" x14ac:dyDescent="0.2">
      <c r="J2083" s="36">
        <v>47093</v>
      </c>
      <c r="K2083" s="126">
        <f t="shared" si="32"/>
        <v>47093</v>
      </c>
    </row>
    <row r="2084" spans="10:11" x14ac:dyDescent="0.2">
      <c r="J2084" s="36">
        <v>47094</v>
      </c>
      <c r="K2084" s="126">
        <f t="shared" si="32"/>
        <v>47094</v>
      </c>
    </row>
    <row r="2085" spans="10:11" x14ac:dyDescent="0.2">
      <c r="J2085" s="36">
        <v>47095</v>
      </c>
      <c r="K2085" s="126">
        <f t="shared" si="32"/>
        <v>47095</v>
      </c>
    </row>
    <row r="2086" spans="10:11" x14ac:dyDescent="0.2">
      <c r="J2086" s="36">
        <v>47096</v>
      </c>
      <c r="K2086" s="126">
        <f t="shared" si="32"/>
        <v>47096</v>
      </c>
    </row>
    <row r="2087" spans="10:11" x14ac:dyDescent="0.2">
      <c r="J2087" s="36">
        <v>47097</v>
      </c>
      <c r="K2087" s="126">
        <f t="shared" si="32"/>
        <v>47097</v>
      </c>
    </row>
    <row r="2088" spans="10:11" x14ac:dyDescent="0.2">
      <c r="J2088" s="36">
        <v>47098</v>
      </c>
      <c r="K2088" s="126">
        <f t="shared" si="32"/>
        <v>47098</v>
      </c>
    </row>
    <row r="2089" spans="10:11" x14ac:dyDescent="0.2">
      <c r="J2089" s="36">
        <v>47099</v>
      </c>
      <c r="K2089" s="126">
        <f t="shared" si="32"/>
        <v>47099</v>
      </c>
    </row>
    <row r="2090" spans="10:11" x14ac:dyDescent="0.2">
      <c r="J2090" s="36">
        <v>47100</v>
      </c>
      <c r="K2090" s="126">
        <f t="shared" si="32"/>
        <v>47100</v>
      </c>
    </row>
    <row r="2091" spans="10:11" x14ac:dyDescent="0.2">
      <c r="J2091" s="36">
        <v>47101</v>
      </c>
      <c r="K2091" s="126">
        <f t="shared" si="32"/>
        <v>47101</v>
      </c>
    </row>
    <row r="2092" spans="10:11" x14ac:dyDescent="0.2">
      <c r="J2092" s="36">
        <v>47102</v>
      </c>
      <c r="K2092" s="126">
        <f t="shared" si="32"/>
        <v>47102</v>
      </c>
    </row>
    <row r="2093" spans="10:11" x14ac:dyDescent="0.2">
      <c r="J2093" s="36">
        <v>47103</v>
      </c>
      <c r="K2093" s="126">
        <f t="shared" si="32"/>
        <v>47103</v>
      </c>
    </row>
    <row r="2094" spans="10:11" x14ac:dyDescent="0.2">
      <c r="J2094" s="36">
        <v>47104</v>
      </c>
      <c r="K2094" s="126">
        <f t="shared" si="32"/>
        <v>47104</v>
      </c>
    </row>
    <row r="2095" spans="10:11" x14ac:dyDescent="0.2">
      <c r="J2095" s="36">
        <v>47105</v>
      </c>
      <c r="K2095" s="126">
        <f t="shared" si="32"/>
        <v>47105</v>
      </c>
    </row>
    <row r="2096" spans="10:11" x14ac:dyDescent="0.2">
      <c r="J2096" s="36">
        <v>47106</v>
      </c>
      <c r="K2096" s="126">
        <f t="shared" si="32"/>
        <v>47106</v>
      </c>
    </row>
    <row r="2097" spans="10:11" x14ac:dyDescent="0.2">
      <c r="J2097" s="36">
        <v>47107</v>
      </c>
      <c r="K2097" s="126">
        <f t="shared" si="32"/>
        <v>47107</v>
      </c>
    </row>
    <row r="2098" spans="10:11" x14ac:dyDescent="0.2">
      <c r="J2098" s="36">
        <v>47108</v>
      </c>
      <c r="K2098" s="126">
        <f t="shared" si="32"/>
        <v>47108</v>
      </c>
    </row>
    <row r="2099" spans="10:11" x14ac:dyDescent="0.2">
      <c r="J2099" s="36">
        <v>47109</v>
      </c>
      <c r="K2099" s="126">
        <f t="shared" si="32"/>
        <v>47109</v>
      </c>
    </row>
    <row r="2100" spans="10:11" x14ac:dyDescent="0.2">
      <c r="J2100" s="36">
        <v>47110</v>
      </c>
      <c r="K2100" s="126">
        <f t="shared" si="32"/>
        <v>47110</v>
      </c>
    </row>
    <row r="2101" spans="10:11" x14ac:dyDescent="0.2">
      <c r="J2101" s="36">
        <v>47111</v>
      </c>
      <c r="K2101" s="126">
        <f t="shared" si="32"/>
        <v>47111</v>
      </c>
    </row>
    <row r="2102" spans="10:11" x14ac:dyDescent="0.2">
      <c r="J2102" s="36">
        <v>47112</v>
      </c>
      <c r="K2102" s="126">
        <f t="shared" si="32"/>
        <v>47112</v>
      </c>
    </row>
    <row r="2103" spans="10:11" x14ac:dyDescent="0.2">
      <c r="J2103" s="36">
        <v>47113</v>
      </c>
      <c r="K2103" s="126">
        <f t="shared" si="32"/>
        <v>47113</v>
      </c>
    </row>
    <row r="2104" spans="10:11" x14ac:dyDescent="0.2">
      <c r="J2104" s="36">
        <v>47114</v>
      </c>
      <c r="K2104" s="126">
        <f t="shared" si="32"/>
        <v>47114</v>
      </c>
    </row>
    <row r="2105" spans="10:11" x14ac:dyDescent="0.2">
      <c r="J2105" s="36">
        <v>47115</v>
      </c>
      <c r="K2105" s="126">
        <f t="shared" si="32"/>
        <v>47115</v>
      </c>
    </row>
    <row r="2106" spans="10:11" x14ac:dyDescent="0.2">
      <c r="J2106" s="36">
        <v>47116</v>
      </c>
      <c r="K2106" s="126">
        <f t="shared" si="32"/>
        <v>47116</v>
      </c>
    </row>
    <row r="2107" spans="10:11" x14ac:dyDescent="0.2">
      <c r="J2107" s="36">
        <v>47117</v>
      </c>
      <c r="K2107" s="126">
        <f t="shared" si="32"/>
        <v>47117</v>
      </c>
    </row>
    <row r="2108" spans="10:11" x14ac:dyDescent="0.2">
      <c r="J2108" s="36">
        <v>47118</v>
      </c>
      <c r="K2108" s="126">
        <f t="shared" si="32"/>
        <v>47118</v>
      </c>
    </row>
    <row r="2109" spans="10:11" x14ac:dyDescent="0.2">
      <c r="J2109" s="36">
        <v>47119</v>
      </c>
      <c r="K2109" s="126">
        <f t="shared" si="32"/>
        <v>47119</v>
      </c>
    </row>
    <row r="2110" spans="10:11" x14ac:dyDescent="0.2">
      <c r="J2110" s="36">
        <v>47120</v>
      </c>
      <c r="K2110" s="126">
        <f t="shared" si="32"/>
        <v>47120</v>
      </c>
    </row>
    <row r="2111" spans="10:11" x14ac:dyDescent="0.2">
      <c r="J2111" s="36">
        <v>47121</v>
      </c>
      <c r="K2111" s="126">
        <f t="shared" si="32"/>
        <v>47121</v>
      </c>
    </row>
    <row r="2112" spans="10:11" x14ac:dyDescent="0.2">
      <c r="J2112" s="36">
        <v>47122</v>
      </c>
      <c r="K2112" s="126">
        <f t="shared" si="32"/>
        <v>47122</v>
      </c>
    </row>
    <row r="2113" spans="10:11" x14ac:dyDescent="0.2">
      <c r="J2113" s="36">
        <v>47123</v>
      </c>
      <c r="K2113" s="126">
        <f t="shared" si="32"/>
        <v>47123</v>
      </c>
    </row>
    <row r="2114" spans="10:11" x14ac:dyDescent="0.2">
      <c r="J2114" s="36">
        <v>47124</v>
      </c>
      <c r="K2114" s="126">
        <f t="shared" si="32"/>
        <v>47124</v>
      </c>
    </row>
    <row r="2115" spans="10:11" x14ac:dyDescent="0.2">
      <c r="J2115" s="36">
        <v>47125</v>
      </c>
      <c r="K2115" s="126">
        <f t="shared" si="32"/>
        <v>47125</v>
      </c>
    </row>
    <row r="2116" spans="10:11" x14ac:dyDescent="0.2">
      <c r="J2116" s="36">
        <v>47126</v>
      </c>
      <c r="K2116" s="126">
        <f t="shared" ref="K2116:K2179" si="33">+J2116</f>
        <v>47126</v>
      </c>
    </row>
    <row r="2117" spans="10:11" x14ac:dyDescent="0.2">
      <c r="J2117" s="36">
        <v>47127</v>
      </c>
      <c r="K2117" s="126">
        <f t="shared" si="33"/>
        <v>47127</v>
      </c>
    </row>
    <row r="2118" spans="10:11" x14ac:dyDescent="0.2">
      <c r="J2118" s="36">
        <v>47128</v>
      </c>
      <c r="K2118" s="126">
        <f t="shared" si="33"/>
        <v>47128</v>
      </c>
    </row>
    <row r="2119" spans="10:11" x14ac:dyDescent="0.2">
      <c r="J2119" s="36">
        <v>47129</v>
      </c>
      <c r="K2119" s="126">
        <f t="shared" si="33"/>
        <v>47129</v>
      </c>
    </row>
    <row r="2120" spans="10:11" x14ac:dyDescent="0.2">
      <c r="J2120" s="36">
        <v>47130</v>
      </c>
      <c r="K2120" s="126">
        <f t="shared" si="33"/>
        <v>47130</v>
      </c>
    </row>
    <row r="2121" spans="10:11" x14ac:dyDescent="0.2">
      <c r="J2121" s="36">
        <v>47131</v>
      </c>
      <c r="K2121" s="126">
        <f t="shared" si="33"/>
        <v>47131</v>
      </c>
    </row>
    <row r="2122" spans="10:11" x14ac:dyDescent="0.2">
      <c r="J2122" s="36">
        <v>47132</v>
      </c>
      <c r="K2122" s="126">
        <f t="shared" si="33"/>
        <v>47132</v>
      </c>
    </row>
    <row r="2123" spans="10:11" x14ac:dyDescent="0.2">
      <c r="J2123" s="36">
        <v>47133</v>
      </c>
      <c r="K2123" s="126">
        <f t="shared" si="33"/>
        <v>47133</v>
      </c>
    </row>
    <row r="2124" spans="10:11" x14ac:dyDescent="0.2">
      <c r="J2124" s="36">
        <v>47134</v>
      </c>
      <c r="K2124" s="126">
        <f t="shared" si="33"/>
        <v>47134</v>
      </c>
    </row>
    <row r="2125" spans="10:11" x14ac:dyDescent="0.2">
      <c r="J2125" s="36">
        <v>47135</v>
      </c>
      <c r="K2125" s="126">
        <f t="shared" si="33"/>
        <v>47135</v>
      </c>
    </row>
    <row r="2126" spans="10:11" x14ac:dyDescent="0.2">
      <c r="J2126" s="36">
        <v>47136</v>
      </c>
      <c r="K2126" s="126">
        <f t="shared" si="33"/>
        <v>47136</v>
      </c>
    </row>
    <row r="2127" spans="10:11" x14ac:dyDescent="0.2">
      <c r="J2127" s="36">
        <v>47137</v>
      </c>
      <c r="K2127" s="126">
        <f t="shared" si="33"/>
        <v>47137</v>
      </c>
    </row>
    <row r="2128" spans="10:11" x14ac:dyDescent="0.2">
      <c r="J2128" s="36">
        <v>47138</v>
      </c>
      <c r="K2128" s="126">
        <f t="shared" si="33"/>
        <v>47138</v>
      </c>
    </row>
    <row r="2129" spans="10:11" x14ac:dyDescent="0.2">
      <c r="J2129" s="36">
        <v>47139</v>
      </c>
      <c r="K2129" s="126">
        <f t="shared" si="33"/>
        <v>47139</v>
      </c>
    </row>
    <row r="2130" spans="10:11" x14ac:dyDescent="0.2">
      <c r="J2130" s="36">
        <v>47140</v>
      </c>
      <c r="K2130" s="126">
        <f t="shared" si="33"/>
        <v>47140</v>
      </c>
    </row>
    <row r="2131" spans="10:11" x14ac:dyDescent="0.2">
      <c r="J2131" s="36">
        <v>47141</v>
      </c>
      <c r="K2131" s="126">
        <f t="shared" si="33"/>
        <v>47141</v>
      </c>
    </row>
    <row r="2132" spans="10:11" x14ac:dyDescent="0.2">
      <c r="J2132" s="36">
        <v>47142</v>
      </c>
      <c r="K2132" s="126">
        <f t="shared" si="33"/>
        <v>47142</v>
      </c>
    </row>
    <row r="2133" spans="10:11" x14ac:dyDescent="0.2">
      <c r="J2133" s="36">
        <v>47143</v>
      </c>
      <c r="K2133" s="126">
        <f t="shared" si="33"/>
        <v>47143</v>
      </c>
    </row>
    <row r="2134" spans="10:11" x14ac:dyDescent="0.2">
      <c r="J2134" s="36">
        <v>47144</v>
      </c>
      <c r="K2134" s="126">
        <f t="shared" si="33"/>
        <v>47144</v>
      </c>
    </row>
    <row r="2135" spans="10:11" x14ac:dyDescent="0.2">
      <c r="J2135" s="36">
        <v>47145</v>
      </c>
      <c r="K2135" s="126">
        <f t="shared" si="33"/>
        <v>47145</v>
      </c>
    </row>
    <row r="2136" spans="10:11" x14ac:dyDescent="0.2">
      <c r="J2136" s="36">
        <v>47146</v>
      </c>
      <c r="K2136" s="126">
        <f t="shared" si="33"/>
        <v>47146</v>
      </c>
    </row>
    <row r="2137" spans="10:11" x14ac:dyDescent="0.2">
      <c r="J2137" s="36">
        <v>47147</v>
      </c>
      <c r="K2137" s="126">
        <f t="shared" si="33"/>
        <v>47147</v>
      </c>
    </row>
    <row r="2138" spans="10:11" x14ac:dyDescent="0.2">
      <c r="J2138" s="36">
        <v>47148</v>
      </c>
      <c r="K2138" s="126">
        <f t="shared" si="33"/>
        <v>47148</v>
      </c>
    </row>
    <row r="2139" spans="10:11" x14ac:dyDescent="0.2">
      <c r="J2139" s="36">
        <v>47149</v>
      </c>
      <c r="K2139" s="126">
        <f t="shared" si="33"/>
        <v>47149</v>
      </c>
    </row>
    <row r="2140" spans="10:11" x14ac:dyDescent="0.2">
      <c r="J2140" s="36">
        <v>47150</v>
      </c>
      <c r="K2140" s="126">
        <f t="shared" si="33"/>
        <v>47150</v>
      </c>
    </row>
    <row r="2141" spans="10:11" x14ac:dyDescent="0.2">
      <c r="J2141" s="36">
        <v>47151</v>
      </c>
      <c r="K2141" s="126">
        <f t="shared" si="33"/>
        <v>47151</v>
      </c>
    </row>
    <row r="2142" spans="10:11" x14ac:dyDescent="0.2">
      <c r="J2142" s="36">
        <v>47152</v>
      </c>
      <c r="K2142" s="126">
        <f t="shared" si="33"/>
        <v>47152</v>
      </c>
    </row>
    <row r="2143" spans="10:11" x14ac:dyDescent="0.2">
      <c r="J2143" s="36">
        <v>47153</v>
      </c>
      <c r="K2143" s="126">
        <f t="shared" si="33"/>
        <v>47153</v>
      </c>
    </row>
    <row r="2144" spans="10:11" x14ac:dyDescent="0.2">
      <c r="J2144" s="36">
        <v>47154</v>
      </c>
      <c r="K2144" s="126">
        <f t="shared" si="33"/>
        <v>47154</v>
      </c>
    </row>
    <row r="2145" spans="10:11" x14ac:dyDescent="0.2">
      <c r="J2145" s="36">
        <v>47155</v>
      </c>
      <c r="K2145" s="126">
        <f t="shared" si="33"/>
        <v>47155</v>
      </c>
    </row>
    <row r="2146" spans="10:11" x14ac:dyDescent="0.2">
      <c r="J2146" s="36">
        <v>47156</v>
      </c>
      <c r="K2146" s="126">
        <f t="shared" si="33"/>
        <v>47156</v>
      </c>
    </row>
    <row r="2147" spans="10:11" x14ac:dyDescent="0.2">
      <c r="J2147" s="36">
        <v>47157</v>
      </c>
      <c r="K2147" s="126">
        <f t="shared" si="33"/>
        <v>47157</v>
      </c>
    </row>
    <row r="2148" spans="10:11" x14ac:dyDescent="0.2">
      <c r="J2148" s="36">
        <v>47158</v>
      </c>
      <c r="K2148" s="126">
        <f t="shared" si="33"/>
        <v>47158</v>
      </c>
    </row>
    <row r="2149" spans="10:11" x14ac:dyDescent="0.2">
      <c r="J2149" s="36">
        <v>47159</v>
      </c>
      <c r="K2149" s="126">
        <f t="shared" si="33"/>
        <v>47159</v>
      </c>
    </row>
    <row r="2150" spans="10:11" x14ac:dyDescent="0.2">
      <c r="J2150" s="36">
        <v>47160</v>
      </c>
      <c r="K2150" s="126">
        <f t="shared" si="33"/>
        <v>47160</v>
      </c>
    </row>
    <row r="2151" spans="10:11" x14ac:dyDescent="0.2">
      <c r="J2151" s="36">
        <v>47161</v>
      </c>
      <c r="K2151" s="126">
        <f t="shared" si="33"/>
        <v>47161</v>
      </c>
    </row>
    <row r="2152" spans="10:11" x14ac:dyDescent="0.2">
      <c r="J2152" s="36">
        <v>47162</v>
      </c>
      <c r="K2152" s="126">
        <f t="shared" si="33"/>
        <v>47162</v>
      </c>
    </row>
    <row r="2153" spans="10:11" x14ac:dyDescent="0.2">
      <c r="J2153" s="36">
        <v>47163</v>
      </c>
      <c r="K2153" s="126">
        <f t="shared" si="33"/>
        <v>47163</v>
      </c>
    </row>
    <row r="2154" spans="10:11" x14ac:dyDescent="0.2">
      <c r="J2154" s="36">
        <v>47164</v>
      </c>
      <c r="K2154" s="126">
        <f t="shared" si="33"/>
        <v>47164</v>
      </c>
    </row>
    <row r="2155" spans="10:11" x14ac:dyDescent="0.2">
      <c r="J2155" s="36">
        <v>47165</v>
      </c>
      <c r="K2155" s="126">
        <f t="shared" si="33"/>
        <v>47165</v>
      </c>
    </row>
    <row r="2156" spans="10:11" x14ac:dyDescent="0.2">
      <c r="J2156" s="36">
        <v>47166</v>
      </c>
      <c r="K2156" s="126">
        <f t="shared" si="33"/>
        <v>47166</v>
      </c>
    </row>
    <row r="2157" spans="10:11" x14ac:dyDescent="0.2">
      <c r="J2157" s="36">
        <v>47167</v>
      </c>
      <c r="K2157" s="126">
        <f t="shared" si="33"/>
        <v>47167</v>
      </c>
    </row>
    <row r="2158" spans="10:11" x14ac:dyDescent="0.2">
      <c r="J2158" s="36">
        <v>47168</v>
      </c>
      <c r="K2158" s="126">
        <f t="shared" si="33"/>
        <v>47168</v>
      </c>
    </row>
    <row r="2159" spans="10:11" x14ac:dyDescent="0.2">
      <c r="J2159" s="36">
        <v>47169</v>
      </c>
      <c r="K2159" s="126">
        <f t="shared" si="33"/>
        <v>47169</v>
      </c>
    </row>
    <row r="2160" spans="10:11" x14ac:dyDescent="0.2">
      <c r="J2160" s="36">
        <v>47170</v>
      </c>
      <c r="K2160" s="126">
        <f t="shared" si="33"/>
        <v>47170</v>
      </c>
    </row>
    <row r="2161" spans="10:11" x14ac:dyDescent="0.2">
      <c r="J2161" s="36">
        <v>47171</v>
      </c>
      <c r="K2161" s="126">
        <f t="shared" si="33"/>
        <v>47171</v>
      </c>
    </row>
    <row r="2162" spans="10:11" x14ac:dyDescent="0.2">
      <c r="J2162" s="36">
        <v>47172</v>
      </c>
      <c r="K2162" s="126">
        <f t="shared" si="33"/>
        <v>47172</v>
      </c>
    </row>
    <row r="2163" spans="10:11" x14ac:dyDescent="0.2">
      <c r="J2163" s="36">
        <v>47173</v>
      </c>
      <c r="K2163" s="126">
        <f t="shared" si="33"/>
        <v>47173</v>
      </c>
    </row>
    <row r="2164" spans="10:11" x14ac:dyDescent="0.2">
      <c r="J2164" s="36">
        <v>47174</v>
      </c>
      <c r="K2164" s="126">
        <f t="shared" si="33"/>
        <v>47174</v>
      </c>
    </row>
    <row r="2165" spans="10:11" x14ac:dyDescent="0.2">
      <c r="J2165" s="36">
        <v>47175</v>
      </c>
      <c r="K2165" s="126">
        <f t="shared" si="33"/>
        <v>47175</v>
      </c>
    </row>
    <row r="2166" spans="10:11" x14ac:dyDescent="0.2">
      <c r="J2166" s="36">
        <v>47176</v>
      </c>
      <c r="K2166" s="126">
        <f t="shared" si="33"/>
        <v>47176</v>
      </c>
    </row>
    <row r="2167" spans="10:11" x14ac:dyDescent="0.2">
      <c r="J2167" s="36">
        <v>47177</v>
      </c>
      <c r="K2167" s="126">
        <f t="shared" si="33"/>
        <v>47177</v>
      </c>
    </row>
    <row r="2168" spans="10:11" x14ac:dyDescent="0.2">
      <c r="J2168" s="36">
        <v>47178</v>
      </c>
      <c r="K2168" s="126">
        <f t="shared" si="33"/>
        <v>47178</v>
      </c>
    </row>
    <row r="2169" spans="10:11" x14ac:dyDescent="0.2">
      <c r="J2169" s="36">
        <v>47179</v>
      </c>
      <c r="K2169" s="126">
        <f t="shared" si="33"/>
        <v>47179</v>
      </c>
    </row>
    <row r="2170" spans="10:11" x14ac:dyDescent="0.2">
      <c r="J2170" s="36">
        <v>47180</v>
      </c>
      <c r="K2170" s="126">
        <f t="shared" si="33"/>
        <v>47180</v>
      </c>
    </row>
    <row r="2171" spans="10:11" x14ac:dyDescent="0.2">
      <c r="J2171" s="36">
        <v>47181</v>
      </c>
      <c r="K2171" s="126">
        <f t="shared" si="33"/>
        <v>47181</v>
      </c>
    </row>
    <row r="2172" spans="10:11" x14ac:dyDescent="0.2">
      <c r="J2172" s="36">
        <v>47182</v>
      </c>
      <c r="K2172" s="126">
        <f t="shared" si="33"/>
        <v>47182</v>
      </c>
    </row>
    <row r="2173" spans="10:11" x14ac:dyDescent="0.2">
      <c r="J2173" s="36">
        <v>47183</v>
      </c>
      <c r="K2173" s="126">
        <f t="shared" si="33"/>
        <v>47183</v>
      </c>
    </row>
    <row r="2174" spans="10:11" x14ac:dyDescent="0.2">
      <c r="J2174" s="36">
        <v>47184</v>
      </c>
      <c r="K2174" s="126">
        <f t="shared" si="33"/>
        <v>47184</v>
      </c>
    </row>
    <row r="2175" spans="10:11" x14ac:dyDescent="0.2">
      <c r="J2175" s="36">
        <v>47185</v>
      </c>
      <c r="K2175" s="126">
        <f t="shared" si="33"/>
        <v>47185</v>
      </c>
    </row>
    <row r="2176" spans="10:11" x14ac:dyDescent="0.2">
      <c r="J2176" s="36">
        <v>47186</v>
      </c>
      <c r="K2176" s="126">
        <f t="shared" si="33"/>
        <v>47186</v>
      </c>
    </row>
    <row r="2177" spans="10:11" x14ac:dyDescent="0.2">
      <c r="J2177" s="36">
        <v>47187</v>
      </c>
      <c r="K2177" s="126">
        <f t="shared" si="33"/>
        <v>47187</v>
      </c>
    </row>
    <row r="2178" spans="10:11" x14ac:dyDescent="0.2">
      <c r="J2178" s="36">
        <v>47188</v>
      </c>
      <c r="K2178" s="126">
        <f t="shared" si="33"/>
        <v>47188</v>
      </c>
    </row>
    <row r="2179" spans="10:11" x14ac:dyDescent="0.2">
      <c r="J2179" s="36">
        <v>47189</v>
      </c>
      <c r="K2179" s="126">
        <f t="shared" si="33"/>
        <v>47189</v>
      </c>
    </row>
    <row r="2180" spans="10:11" x14ac:dyDescent="0.2">
      <c r="J2180" s="36">
        <v>47190</v>
      </c>
      <c r="K2180" s="126">
        <f t="shared" ref="K2180:K2243" si="34">+J2180</f>
        <v>47190</v>
      </c>
    </row>
    <row r="2181" spans="10:11" x14ac:dyDescent="0.2">
      <c r="J2181" s="36">
        <v>47191</v>
      </c>
      <c r="K2181" s="126">
        <f t="shared" si="34"/>
        <v>47191</v>
      </c>
    </row>
    <row r="2182" spans="10:11" x14ac:dyDescent="0.2">
      <c r="J2182" s="36">
        <v>47192</v>
      </c>
      <c r="K2182" s="126">
        <f t="shared" si="34"/>
        <v>47192</v>
      </c>
    </row>
    <row r="2183" spans="10:11" x14ac:dyDescent="0.2">
      <c r="J2183" s="36">
        <v>47193</v>
      </c>
      <c r="K2183" s="126">
        <f t="shared" si="34"/>
        <v>47193</v>
      </c>
    </row>
    <row r="2184" spans="10:11" x14ac:dyDescent="0.2">
      <c r="J2184" s="36">
        <v>47194</v>
      </c>
      <c r="K2184" s="126">
        <f t="shared" si="34"/>
        <v>47194</v>
      </c>
    </row>
    <row r="2185" spans="10:11" x14ac:dyDescent="0.2">
      <c r="J2185" s="36">
        <v>47195</v>
      </c>
      <c r="K2185" s="126">
        <f t="shared" si="34"/>
        <v>47195</v>
      </c>
    </row>
    <row r="2186" spans="10:11" x14ac:dyDescent="0.2">
      <c r="J2186" s="36">
        <v>47196</v>
      </c>
      <c r="K2186" s="126">
        <f t="shared" si="34"/>
        <v>47196</v>
      </c>
    </row>
    <row r="2187" spans="10:11" x14ac:dyDescent="0.2">
      <c r="J2187" s="36">
        <v>47197</v>
      </c>
      <c r="K2187" s="126">
        <f t="shared" si="34"/>
        <v>47197</v>
      </c>
    </row>
    <row r="2188" spans="10:11" x14ac:dyDescent="0.2">
      <c r="J2188" s="36">
        <v>47198</v>
      </c>
      <c r="K2188" s="126">
        <f t="shared" si="34"/>
        <v>47198</v>
      </c>
    </row>
    <row r="2189" spans="10:11" x14ac:dyDescent="0.2">
      <c r="J2189" s="36">
        <v>47199</v>
      </c>
      <c r="K2189" s="126">
        <f t="shared" si="34"/>
        <v>47199</v>
      </c>
    </row>
    <row r="2190" spans="10:11" x14ac:dyDescent="0.2">
      <c r="J2190" s="36">
        <v>47200</v>
      </c>
      <c r="K2190" s="126">
        <f t="shared" si="34"/>
        <v>47200</v>
      </c>
    </row>
    <row r="2191" spans="10:11" x14ac:dyDescent="0.2">
      <c r="J2191" s="36">
        <v>47201</v>
      </c>
      <c r="K2191" s="126">
        <f t="shared" si="34"/>
        <v>47201</v>
      </c>
    </row>
    <row r="2192" spans="10:11" x14ac:dyDescent="0.2">
      <c r="J2192" s="36">
        <v>47202</v>
      </c>
      <c r="K2192" s="126">
        <f t="shared" si="34"/>
        <v>47202</v>
      </c>
    </row>
    <row r="2193" spans="10:11" x14ac:dyDescent="0.2">
      <c r="J2193" s="36">
        <v>47203</v>
      </c>
      <c r="K2193" s="126">
        <f t="shared" si="34"/>
        <v>47203</v>
      </c>
    </row>
    <row r="2194" spans="10:11" x14ac:dyDescent="0.2">
      <c r="J2194" s="36">
        <v>47204</v>
      </c>
      <c r="K2194" s="126">
        <f t="shared" si="34"/>
        <v>47204</v>
      </c>
    </row>
    <row r="2195" spans="10:11" x14ac:dyDescent="0.2">
      <c r="J2195" s="36">
        <v>47205</v>
      </c>
      <c r="K2195" s="126">
        <f t="shared" si="34"/>
        <v>47205</v>
      </c>
    </row>
    <row r="2196" spans="10:11" x14ac:dyDescent="0.2">
      <c r="J2196" s="36">
        <v>47206</v>
      </c>
      <c r="K2196" s="126">
        <f t="shared" si="34"/>
        <v>47206</v>
      </c>
    </row>
    <row r="2197" spans="10:11" x14ac:dyDescent="0.2">
      <c r="J2197" s="36">
        <v>47207</v>
      </c>
      <c r="K2197" s="126">
        <f t="shared" si="34"/>
        <v>47207</v>
      </c>
    </row>
    <row r="2198" spans="10:11" x14ac:dyDescent="0.2">
      <c r="J2198" s="36">
        <v>47208</v>
      </c>
      <c r="K2198" s="126">
        <f t="shared" si="34"/>
        <v>47208</v>
      </c>
    </row>
    <row r="2199" spans="10:11" x14ac:dyDescent="0.2">
      <c r="J2199" s="36">
        <v>47209</v>
      </c>
      <c r="K2199" s="126">
        <f t="shared" si="34"/>
        <v>47209</v>
      </c>
    </row>
    <row r="2200" spans="10:11" x14ac:dyDescent="0.2">
      <c r="J2200" s="36">
        <v>47210</v>
      </c>
      <c r="K2200" s="126">
        <f t="shared" si="34"/>
        <v>47210</v>
      </c>
    </row>
    <row r="2201" spans="10:11" x14ac:dyDescent="0.2">
      <c r="J2201" s="36">
        <v>47211</v>
      </c>
      <c r="K2201" s="126">
        <f t="shared" si="34"/>
        <v>47211</v>
      </c>
    </row>
    <row r="2202" spans="10:11" x14ac:dyDescent="0.2">
      <c r="J2202" s="36">
        <v>47212</v>
      </c>
      <c r="K2202" s="126">
        <f t="shared" si="34"/>
        <v>47212</v>
      </c>
    </row>
    <row r="2203" spans="10:11" x14ac:dyDescent="0.2">
      <c r="J2203" s="36">
        <v>47213</v>
      </c>
      <c r="K2203" s="126">
        <f t="shared" si="34"/>
        <v>47213</v>
      </c>
    </row>
    <row r="2204" spans="10:11" x14ac:dyDescent="0.2">
      <c r="J2204" s="36">
        <v>47214</v>
      </c>
      <c r="K2204" s="126">
        <f t="shared" si="34"/>
        <v>47214</v>
      </c>
    </row>
    <row r="2205" spans="10:11" x14ac:dyDescent="0.2">
      <c r="J2205" s="36">
        <v>47215</v>
      </c>
      <c r="K2205" s="126">
        <f t="shared" si="34"/>
        <v>47215</v>
      </c>
    </row>
    <row r="2206" spans="10:11" x14ac:dyDescent="0.2">
      <c r="J2206" s="36">
        <v>47216</v>
      </c>
      <c r="K2206" s="126">
        <f t="shared" si="34"/>
        <v>47216</v>
      </c>
    </row>
    <row r="2207" spans="10:11" x14ac:dyDescent="0.2">
      <c r="J2207" s="36">
        <v>47217</v>
      </c>
      <c r="K2207" s="126">
        <f t="shared" si="34"/>
        <v>47217</v>
      </c>
    </row>
    <row r="2208" spans="10:11" x14ac:dyDescent="0.2">
      <c r="J2208" s="36">
        <v>47218</v>
      </c>
      <c r="K2208" s="126">
        <f t="shared" si="34"/>
        <v>47218</v>
      </c>
    </row>
    <row r="2209" spans="10:11" x14ac:dyDescent="0.2">
      <c r="J2209" s="36">
        <v>47219</v>
      </c>
      <c r="K2209" s="126">
        <f t="shared" si="34"/>
        <v>47219</v>
      </c>
    </row>
    <row r="2210" spans="10:11" x14ac:dyDescent="0.2">
      <c r="J2210" s="36">
        <v>47220</v>
      </c>
      <c r="K2210" s="126">
        <f t="shared" si="34"/>
        <v>47220</v>
      </c>
    </row>
    <row r="2211" spans="10:11" x14ac:dyDescent="0.2">
      <c r="J2211" s="36">
        <v>47221</v>
      </c>
      <c r="K2211" s="126">
        <f t="shared" si="34"/>
        <v>47221</v>
      </c>
    </row>
    <row r="2212" spans="10:11" x14ac:dyDescent="0.2">
      <c r="J2212" s="36">
        <v>47222</v>
      </c>
      <c r="K2212" s="126">
        <f t="shared" si="34"/>
        <v>47222</v>
      </c>
    </row>
    <row r="2213" spans="10:11" x14ac:dyDescent="0.2">
      <c r="J2213" s="36">
        <v>47223</v>
      </c>
      <c r="K2213" s="126">
        <f t="shared" si="34"/>
        <v>47223</v>
      </c>
    </row>
    <row r="2214" spans="10:11" x14ac:dyDescent="0.2">
      <c r="J2214" s="36">
        <v>47224</v>
      </c>
      <c r="K2214" s="126">
        <f t="shared" si="34"/>
        <v>47224</v>
      </c>
    </row>
    <row r="2215" spans="10:11" x14ac:dyDescent="0.2">
      <c r="J2215" s="36">
        <v>47225</v>
      </c>
      <c r="K2215" s="126">
        <f t="shared" si="34"/>
        <v>47225</v>
      </c>
    </row>
    <row r="2216" spans="10:11" x14ac:dyDescent="0.2">
      <c r="J2216" s="36">
        <v>47226</v>
      </c>
      <c r="K2216" s="126">
        <f t="shared" si="34"/>
        <v>47226</v>
      </c>
    </row>
    <row r="2217" spans="10:11" x14ac:dyDescent="0.2">
      <c r="J2217" s="36">
        <v>47227</v>
      </c>
      <c r="K2217" s="126">
        <f t="shared" si="34"/>
        <v>47227</v>
      </c>
    </row>
    <row r="2218" spans="10:11" x14ac:dyDescent="0.2">
      <c r="J2218" s="36">
        <v>47228</v>
      </c>
      <c r="K2218" s="126">
        <f t="shared" si="34"/>
        <v>47228</v>
      </c>
    </row>
    <row r="2219" spans="10:11" x14ac:dyDescent="0.2">
      <c r="J2219" s="36">
        <v>47229</v>
      </c>
      <c r="K2219" s="126">
        <f t="shared" si="34"/>
        <v>47229</v>
      </c>
    </row>
    <row r="2220" spans="10:11" x14ac:dyDescent="0.2">
      <c r="J2220" s="36">
        <v>47230</v>
      </c>
      <c r="K2220" s="126">
        <f t="shared" si="34"/>
        <v>47230</v>
      </c>
    </row>
    <row r="2221" spans="10:11" x14ac:dyDescent="0.2">
      <c r="J2221" s="36">
        <v>47231</v>
      </c>
      <c r="K2221" s="126">
        <f t="shared" si="34"/>
        <v>47231</v>
      </c>
    </row>
    <row r="2222" spans="10:11" x14ac:dyDescent="0.2">
      <c r="J2222" s="36">
        <v>47232</v>
      </c>
      <c r="K2222" s="126">
        <f t="shared" si="34"/>
        <v>47232</v>
      </c>
    </row>
    <row r="2223" spans="10:11" x14ac:dyDescent="0.2">
      <c r="J2223" s="36">
        <v>47233</v>
      </c>
      <c r="K2223" s="126">
        <f t="shared" si="34"/>
        <v>47233</v>
      </c>
    </row>
    <row r="2224" spans="10:11" x14ac:dyDescent="0.2">
      <c r="J2224" s="36">
        <v>47234</v>
      </c>
      <c r="K2224" s="126">
        <f t="shared" si="34"/>
        <v>47234</v>
      </c>
    </row>
    <row r="2225" spans="10:11" x14ac:dyDescent="0.2">
      <c r="J2225" s="36">
        <v>47235</v>
      </c>
      <c r="K2225" s="126">
        <f t="shared" si="34"/>
        <v>47235</v>
      </c>
    </row>
    <row r="2226" spans="10:11" x14ac:dyDescent="0.2">
      <c r="J2226" s="36">
        <v>47236</v>
      </c>
      <c r="K2226" s="126">
        <f t="shared" si="34"/>
        <v>47236</v>
      </c>
    </row>
    <row r="2227" spans="10:11" x14ac:dyDescent="0.2">
      <c r="J2227" s="36">
        <v>47237</v>
      </c>
      <c r="K2227" s="126">
        <f t="shared" si="34"/>
        <v>47237</v>
      </c>
    </row>
    <row r="2228" spans="10:11" x14ac:dyDescent="0.2">
      <c r="J2228" s="36">
        <v>47238</v>
      </c>
      <c r="K2228" s="126">
        <f t="shared" si="34"/>
        <v>47238</v>
      </c>
    </row>
    <row r="2229" spans="10:11" x14ac:dyDescent="0.2">
      <c r="J2229" s="36">
        <v>47239</v>
      </c>
      <c r="K2229" s="126">
        <f t="shared" si="34"/>
        <v>47239</v>
      </c>
    </row>
    <row r="2230" spans="10:11" x14ac:dyDescent="0.2">
      <c r="J2230" s="36">
        <v>47240</v>
      </c>
      <c r="K2230" s="126">
        <f t="shared" si="34"/>
        <v>47240</v>
      </c>
    </row>
    <row r="2231" spans="10:11" x14ac:dyDescent="0.2">
      <c r="J2231" s="36">
        <v>47241</v>
      </c>
      <c r="K2231" s="126">
        <f t="shared" si="34"/>
        <v>47241</v>
      </c>
    </row>
    <row r="2232" spans="10:11" x14ac:dyDescent="0.2">
      <c r="J2232" s="36">
        <v>47242</v>
      </c>
      <c r="K2232" s="126">
        <f t="shared" si="34"/>
        <v>47242</v>
      </c>
    </row>
    <row r="2233" spans="10:11" x14ac:dyDescent="0.2">
      <c r="J2233" s="36">
        <v>47243</v>
      </c>
      <c r="K2233" s="126">
        <f t="shared" si="34"/>
        <v>47243</v>
      </c>
    </row>
    <row r="2234" spans="10:11" x14ac:dyDescent="0.2">
      <c r="J2234" s="36">
        <v>47244</v>
      </c>
      <c r="K2234" s="126">
        <f t="shared" si="34"/>
        <v>47244</v>
      </c>
    </row>
    <row r="2235" spans="10:11" x14ac:dyDescent="0.2">
      <c r="J2235" s="36">
        <v>47245</v>
      </c>
      <c r="K2235" s="126">
        <f t="shared" si="34"/>
        <v>47245</v>
      </c>
    </row>
    <row r="2236" spans="10:11" x14ac:dyDescent="0.2">
      <c r="J2236" s="36">
        <v>47246</v>
      </c>
      <c r="K2236" s="126">
        <f t="shared" si="34"/>
        <v>47246</v>
      </c>
    </row>
    <row r="2237" spans="10:11" x14ac:dyDescent="0.2">
      <c r="J2237" s="36">
        <v>47247</v>
      </c>
      <c r="K2237" s="126">
        <f t="shared" si="34"/>
        <v>47247</v>
      </c>
    </row>
    <row r="2238" spans="10:11" x14ac:dyDescent="0.2">
      <c r="J2238" s="36">
        <v>47248</v>
      </c>
      <c r="K2238" s="126">
        <f t="shared" si="34"/>
        <v>47248</v>
      </c>
    </row>
    <row r="2239" spans="10:11" x14ac:dyDescent="0.2">
      <c r="J2239" s="36">
        <v>47249</v>
      </c>
      <c r="K2239" s="126">
        <f t="shared" si="34"/>
        <v>47249</v>
      </c>
    </row>
    <row r="2240" spans="10:11" x14ac:dyDescent="0.2">
      <c r="J2240" s="36">
        <v>47250</v>
      </c>
      <c r="K2240" s="126">
        <f t="shared" si="34"/>
        <v>47250</v>
      </c>
    </row>
    <row r="2241" spans="10:11" x14ac:dyDescent="0.2">
      <c r="J2241" s="36">
        <v>47251</v>
      </c>
      <c r="K2241" s="126">
        <f t="shared" si="34"/>
        <v>47251</v>
      </c>
    </row>
    <row r="2242" spans="10:11" x14ac:dyDescent="0.2">
      <c r="J2242" s="36">
        <v>47252</v>
      </c>
      <c r="K2242" s="126">
        <f t="shared" si="34"/>
        <v>47252</v>
      </c>
    </row>
    <row r="2243" spans="10:11" x14ac:dyDescent="0.2">
      <c r="J2243" s="36">
        <v>47253</v>
      </c>
      <c r="K2243" s="126">
        <f t="shared" si="34"/>
        <v>47253</v>
      </c>
    </row>
    <row r="2244" spans="10:11" x14ac:dyDescent="0.2">
      <c r="J2244" s="36">
        <v>47254</v>
      </c>
      <c r="K2244" s="126">
        <f t="shared" ref="K2244:K2307" si="35">+J2244</f>
        <v>47254</v>
      </c>
    </row>
    <row r="2245" spans="10:11" x14ac:dyDescent="0.2">
      <c r="J2245" s="36">
        <v>47255</v>
      </c>
      <c r="K2245" s="126">
        <f t="shared" si="35"/>
        <v>47255</v>
      </c>
    </row>
    <row r="2246" spans="10:11" x14ac:dyDescent="0.2">
      <c r="J2246" s="36">
        <v>47256</v>
      </c>
      <c r="K2246" s="126">
        <f t="shared" si="35"/>
        <v>47256</v>
      </c>
    </row>
    <row r="2247" spans="10:11" x14ac:dyDescent="0.2">
      <c r="J2247" s="36">
        <v>47257</v>
      </c>
      <c r="K2247" s="126">
        <f t="shared" si="35"/>
        <v>47257</v>
      </c>
    </row>
    <row r="2248" spans="10:11" x14ac:dyDescent="0.2">
      <c r="J2248" s="36">
        <v>47258</v>
      </c>
      <c r="K2248" s="126">
        <f t="shared" si="35"/>
        <v>47258</v>
      </c>
    </row>
    <row r="2249" spans="10:11" x14ac:dyDescent="0.2">
      <c r="J2249" s="36">
        <v>47259</v>
      </c>
      <c r="K2249" s="126">
        <f t="shared" si="35"/>
        <v>47259</v>
      </c>
    </row>
    <row r="2250" spans="10:11" x14ac:dyDescent="0.2">
      <c r="J2250" s="36">
        <v>47260</v>
      </c>
      <c r="K2250" s="126">
        <f t="shared" si="35"/>
        <v>47260</v>
      </c>
    </row>
    <row r="2251" spans="10:11" x14ac:dyDescent="0.2">
      <c r="J2251" s="36">
        <v>47261</v>
      </c>
      <c r="K2251" s="126">
        <f t="shared" si="35"/>
        <v>47261</v>
      </c>
    </row>
    <row r="2252" spans="10:11" x14ac:dyDescent="0.2">
      <c r="J2252" s="36">
        <v>47262</v>
      </c>
      <c r="K2252" s="126">
        <f t="shared" si="35"/>
        <v>47262</v>
      </c>
    </row>
    <row r="2253" spans="10:11" x14ac:dyDescent="0.2">
      <c r="J2253" s="36">
        <v>47263</v>
      </c>
      <c r="K2253" s="126">
        <f t="shared" si="35"/>
        <v>47263</v>
      </c>
    </row>
    <row r="2254" spans="10:11" x14ac:dyDescent="0.2">
      <c r="J2254" s="36">
        <v>47264</v>
      </c>
      <c r="K2254" s="126">
        <f t="shared" si="35"/>
        <v>47264</v>
      </c>
    </row>
    <row r="2255" spans="10:11" x14ac:dyDescent="0.2">
      <c r="J2255" s="36">
        <v>47265</v>
      </c>
      <c r="K2255" s="126">
        <f t="shared" si="35"/>
        <v>47265</v>
      </c>
    </row>
    <row r="2256" spans="10:11" x14ac:dyDescent="0.2">
      <c r="J2256" s="36">
        <v>47266</v>
      </c>
      <c r="K2256" s="126">
        <f t="shared" si="35"/>
        <v>47266</v>
      </c>
    </row>
    <row r="2257" spans="10:11" x14ac:dyDescent="0.2">
      <c r="J2257" s="36">
        <v>47267</v>
      </c>
      <c r="K2257" s="126">
        <f t="shared" si="35"/>
        <v>47267</v>
      </c>
    </row>
    <row r="2258" spans="10:11" x14ac:dyDescent="0.2">
      <c r="J2258" s="36">
        <v>47268</v>
      </c>
      <c r="K2258" s="126">
        <f t="shared" si="35"/>
        <v>47268</v>
      </c>
    </row>
    <row r="2259" spans="10:11" x14ac:dyDescent="0.2">
      <c r="J2259" s="36">
        <v>47269</v>
      </c>
      <c r="K2259" s="126">
        <f t="shared" si="35"/>
        <v>47269</v>
      </c>
    </row>
    <row r="2260" spans="10:11" x14ac:dyDescent="0.2">
      <c r="J2260" s="36">
        <v>47270</v>
      </c>
      <c r="K2260" s="126">
        <f t="shared" si="35"/>
        <v>47270</v>
      </c>
    </row>
    <row r="2261" spans="10:11" x14ac:dyDescent="0.2">
      <c r="J2261" s="36">
        <v>47271</v>
      </c>
      <c r="K2261" s="126">
        <f t="shared" si="35"/>
        <v>47271</v>
      </c>
    </row>
    <row r="2262" spans="10:11" x14ac:dyDescent="0.2">
      <c r="J2262" s="36">
        <v>47272</v>
      </c>
      <c r="K2262" s="126">
        <f t="shared" si="35"/>
        <v>47272</v>
      </c>
    </row>
    <row r="2263" spans="10:11" x14ac:dyDescent="0.2">
      <c r="J2263" s="36">
        <v>47273</v>
      </c>
      <c r="K2263" s="126">
        <f t="shared" si="35"/>
        <v>47273</v>
      </c>
    </row>
    <row r="2264" spans="10:11" x14ac:dyDescent="0.2">
      <c r="J2264" s="36">
        <v>47274</v>
      </c>
      <c r="K2264" s="126">
        <f t="shared" si="35"/>
        <v>47274</v>
      </c>
    </row>
    <row r="2265" spans="10:11" x14ac:dyDescent="0.2">
      <c r="J2265" s="36">
        <v>47275</v>
      </c>
      <c r="K2265" s="126">
        <f t="shared" si="35"/>
        <v>47275</v>
      </c>
    </row>
    <row r="2266" spans="10:11" x14ac:dyDescent="0.2">
      <c r="J2266" s="36">
        <v>47276</v>
      </c>
      <c r="K2266" s="126">
        <f t="shared" si="35"/>
        <v>47276</v>
      </c>
    </row>
    <row r="2267" spans="10:11" x14ac:dyDescent="0.2">
      <c r="J2267" s="36">
        <v>47277</v>
      </c>
      <c r="K2267" s="126">
        <f t="shared" si="35"/>
        <v>47277</v>
      </c>
    </row>
    <row r="2268" spans="10:11" x14ac:dyDescent="0.2">
      <c r="J2268" s="36">
        <v>47278</v>
      </c>
      <c r="K2268" s="126">
        <f t="shared" si="35"/>
        <v>47278</v>
      </c>
    </row>
    <row r="2269" spans="10:11" x14ac:dyDescent="0.2">
      <c r="J2269" s="36">
        <v>47279</v>
      </c>
      <c r="K2269" s="126">
        <f t="shared" si="35"/>
        <v>47279</v>
      </c>
    </row>
    <row r="2270" spans="10:11" x14ac:dyDescent="0.2">
      <c r="J2270" s="36">
        <v>47280</v>
      </c>
      <c r="K2270" s="126">
        <f t="shared" si="35"/>
        <v>47280</v>
      </c>
    </row>
    <row r="2271" spans="10:11" x14ac:dyDescent="0.2">
      <c r="J2271" s="36">
        <v>47281</v>
      </c>
      <c r="K2271" s="126">
        <f t="shared" si="35"/>
        <v>47281</v>
      </c>
    </row>
    <row r="2272" spans="10:11" x14ac:dyDescent="0.2">
      <c r="J2272" s="36">
        <v>47282</v>
      </c>
      <c r="K2272" s="126">
        <f t="shared" si="35"/>
        <v>47282</v>
      </c>
    </row>
    <row r="2273" spans="10:11" x14ac:dyDescent="0.2">
      <c r="J2273" s="36">
        <v>47283</v>
      </c>
      <c r="K2273" s="126">
        <f t="shared" si="35"/>
        <v>47283</v>
      </c>
    </row>
    <row r="2274" spans="10:11" x14ac:dyDescent="0.2">
      <c r="J2274" s="36">
        <v>47284</v>
      </c>
      <c r="K2274" s="126">
        <f t="shared" si="35"/>
        <v>47284</v>
      </c>
    </row>
    <row r="2275" spans="10:11" x14ac:dyDescent="0.2">
      <c r="J2275" s="36">
        <v>47285</v>
      </c>
      <c r="K2275" s="126">
        <f t="shared" si="35"/>
        <v>47285</v>
      </c>
    </row>
    <row r="2276" spans="10:11" x14ac:dyDescent="0.2">
      <c r="J2276" s="36">
        <v>47286</v>
      </c>
      <c r="K2276" s="126">
        <f t="shared" si="35"/>
        <v>47286</v>
      </c>
    </row>
    <row r="2277" spans="10:11" x14ac:dyDescent="0.2">
      <c r="J2277" s="36">
        <v>47287</v>
      </c>
      <c r="K2277" s="126">
        <f t="shared" si="35"/>
        <v>47287</v>
      </c>
    </row>
    <row r="2278" spans="10:11" x14ac:dyDescent="0.2">
      <c r="J2278" s="36">
        <v>47288</v>
      </c>
      <c r="K2278" s="126">
        <f t="shared" si="35"/>
        <v>47288</v>
      </c>
    </row>
    <row r="2279" spans="10:11" x14ac:dyDescent="0.2">
      <c r="J2279" s="36">
        <v>47289</v>
      </c>
      <c r="K2279" s="126">
        <f t="shared" si="35"/>
        <v>47289</v>
      </c>
    </row>
    <row r="2280" spans="10:11" x14ac:dyDescent="0.2">
      <c r="J2280" s="36">
        <v>47290</v>
      </c>
      <c r="K2280" s="126">
        <f t="shared" si="35"/>
        <v>47290</v>
      </c>
    </row>
    <row r="2281" spans="10:11" x14ac:dyDescent="0.2">
      <c r="J2281" s="36">
        <v>47291</v>
      </c>
      <c r="K2281" s="126">
        <f t="shared" si="35"/>
        <v>47291</v>
      </c>
    </row>
    <row r="2282" spans="10:11" x14ac:dyDescent="0.2">
      <c r="J2282" s="36">
        <v>47292</v>
      </c>
      <c r="K2282" s="126">
        <f t="shared" si="35"/>
        <v>47292</v>
      </c>
    </row>
    <row r="2283" spans="10:11" x14ac:dyDescent="0.2">
      <c r="J2283" s="36">
        <v>47293</v>
      </c>
      <c r="K2283" s="126">
        <f t="shared" si="35"/>
        <v>47293</v>
      </c>
    </row>
    <row r="2284" spans="10:11" x14ac:dyDescent="0.2">
      <c r="J2284" s="36">
        <v>47294</v>
      </c>
      <c r="K2284" s="126">
        <f t="shared" si="35"/>
        <v>47294</v>
      </c>
    </row>
    <row r="2285" spans="10:11" x14ac:dyDescent="0.2">
      <c r="J2285" s="36">
        <v>47295</v>
      </c>
      <c r="K2285" s="126">
        <f t="shared" si="35"/>
        <v>47295</v>
      </c>
    </row>
    <row r="2286" spans="10:11" x14ac:dyDescent="0.2">
      <c r="J2286" s="36">
        <v>47296</v>
      </c>
      <c r="K2286" s="126">
        <f t="shared" si="35"/>
        <v>47296</v>
      </c>
    </row>
    <row r="2287" spans="10:11" x14ac:dyDescent="0.2">
      <c r="J2287" s="36">
        <v>47297</v>
      </c>
      <c r="K2287" s="126">
        <f t="shared" si="35"/>
        <v>47297</v>
      </c>
    </row>
    <row r="2288" spans="10:11" x14ac:dyDescent="0.2">
      <c r="J2288" s="36">
        <v>47298</v>
      </c>
      <c r="K2288" s="126">
        <f t="shared" si="35"/>
        <v>47298</v>
      </c>
    </row>
    <row r="2289" spans="10:11" x14ac:dyDescent="0.2">
      <c r="J2289" s="36">
        <v>47299</v>
      </c>
      <c r="K2289" s="126">
        <f t="shared" si="35"/>
        <v>47299</v>
      </c>
    </row>
    <row r="2290" spans="10:11" x14ac:dyDescent="0.2">
      <c r="J2290" s="36">
        <v>47300</v>
      </c>
      <c r="K2290" s="126">
        <f t="shared" si="35"/>
        <v>47300</v>
      </c>
    </row>
    <row r="2291" spans="10:11" x14ac:dyDescent="0.2">
      <c r="J2291" s="36">
        <v>47301</v>
      </c>
      <c r="K2291" s="126">
        <f t="shared" si="35"/>
        <v>47301</v>
      </c>
    </row>
    <row r="2292" spans="10:11" x14ac:dyDescent="0.2">
      <c r="J2292" s="36">
        <v>47302</v>
      </c>
      <c r="K2292" s="126">
        <f t="shared" si="35"/>
        <v>47302</v>
      </c>
    </row>
    <row r="2293" spans="10:11" x14ac:dyDescent="0.2">
      <c r="J2293" s="36">
        <v>47303</v>
      </c>
      <c r="K2293" s="126">
        <f t="shared" si="35"/>
        <v>47303</v>
      </c>
    </row>
    <row r="2294" spans="10:11" x14ac:dyDescent="0.2">
      <c r="J2294" s="36">
        <v>47304</v>
      </c>
      <c r="K2294" s="126">
        <f t="shared" si="35"/>
        <v>47304</v>
      </c>
    </row>
    <row r="2295" spans="10:11" x14ac:dyDescent="0.2">
      <c r="J2295" s="36">
        <v>47305</v>
      </c>
      <c r="K2295" s="126">
        <f t="shared" si="35"/>
        <v>47305</v>
      </c>
    </row>
    <row r="2296" spans="10:11" x14ac:dyDescent="0.2">
      <c r="J2296" s="36">
        <v>47306</v>
      </c>
      <c r="K2296" s="126">
        <f t="shared" si="35"/>
        <v>47306</v>
      </c>
    </row>
    <row r="2297" spans="10:11" x14ac:dyDescent="0.2">
      <c r="J2297" s="36">
        <v>47307</v>
      </c>
      <c r="K2297" s="126">
        <f t="shared" si="35"/>
        <v>47307</v>
      </c>
    </row>
    <row r="2298" spans="10:11" x14ac:dyDescent="0.2">
      <c r="J2298" s="36">
        <v>47308</v>
      </c>
      <c r="K2298" s="126">
        <f t="shared" si="35"/>
        <v>47308</v>
      </c>
    </row>
    <row r="2299" spans="10:11" x14ac:dyDescent="0.2">
      <c r="J2299" s="36">
        <v>47309</v>
      </c>
      <c r="K2299" s="126">
        <f t="shared" si="35"/>
        <v>47309</v>
      </c>
    </row>
    <row r="2300" spans="10:11" x14ac:dyDescent="0.2">
      <c r="J2300" s="36">
        <v>47310</v>
      </c>
      <c r="K2300" s="126">
        <f t="shared" si="35"/>
        <v>47310</v>
      </c>
    </row>
    <row r="2301" spans="10:11" x14ac:dyDescent="0.2">
      <c r="J2301" s="36">
        <v>47311</v>
      </c>
      <c r="K2301" s="126">
        <f t="shared" si="35"/>
        <v>47311</v>
      </c>
    </row>
    <row r="2302" spans="10:11" x14ac:dyDescent="0.2">
      <c r="J2302" s="36">
        <v>47312</v>
      </c>
      <c r="K2302" s="126">
        <f t="shared" si="35"/>
        <v>47312</v>
      </c>
    </row>
    <row r="2303" spans="10:11" x14ac:dyDescent="0.2">
      <c r="J2303" s="36">
        <v>47313</v>
      </c>
      <c r="K2303" s="126">
        <f t="shared" si="35"/>
        <v>47313</v>
      </c>
    </row>
    <row r="2304" spans="10:11" x14ac:dyDescent="0.2">
      <c r="J2304" s="36">
        <v>47314</v>
      </c>
      <c r="K2304" s="126">
        <f t="shared" si="35"/>
        <v>47314</v>
      </c>
    </row>
    <row r="2305" spans="10:11" x14ac:dyDescent="0.2">
      <c r="J2305" s="36">
        <v>47315</v>
      </c>
      <c r="K2305" s="126">
        <f t="shared" si="35"/>
        <v>47315</v>
      </c>
    </row>
    <row r="2306" spans="10:11" x14ac:dyDescent="0.2">
      <c r="J2306" s="36">
        <v>47316</v>
      </c>
      <c r="K2306" s="126">
        <f t="shared" si="35"/>
        <v>47316</v>
      </c>
    </row>
    <row r="2307" spans="10:11" x14ac:dyDescent="0.2">
      <c r="J2307" s="36">
        <v>47317</v>
      </c>
      <c r="K2307" s="126">
        <f t="shared" si="35"/>
        <v>47317</v>
      </c>
    </row>
    <row r="2308" spans="10:11" x14ac:dyDescent="0.2">
      <c r="J2308" s="36">
        <v>47318</v>
      </c>
      <c r="K2308" s="126">
        <f t="shared" ref="K2308:K2371" si="36">+J2308</f>
        <v>47318</v>
      </c>
    </row>
    <row r="2309" spans="10:11" x14ac:dyDescent="0.2">
      <c r="J2309" s="36">
        <v>47319</v>
      </c>
      <c r="K2309" s="126">
        <f t="shared" si="36"/>
        <v>47319</v>
      </c>
    </row>
    <row r="2310" spans="10:11" x14ac:dyDescent="0.2">
      <c r="J2310" s="36">
        <v>47320</v>
      </c>
      <c r="K2310" s="126">
        <f t="shared" si="36"/>
        <v>47320</v>
      </c>
    </row>
    <row r="2311" spans="10:11" x14ac:dyDescent="0.2">
      <c r="J2311" s="36">
        <v>47321</v>
      </c>
      <c r="K2311" s="126">
        <f t="shared" si="36"/>
        <v>47321</v>
      </c>
    </row>
    <row r="2312" spans="10:11" x14ac:dyDescent="0.2">
      <c r="J2312" s="36">
        <v>47322</v>
      </c>
      <c r="K2312" s="126">
        <f t="shared" si="36"/>
        <v>47322</v>
      </c>
    </row>
    <row r="2313" spans="10:11" x14ac:dyDescent="0.2">
      <c r="J2313" s="36">
        <v>47323</v>
      </c>
      <c r="K2313" s="126">
        <f t="shared" si="36"/>
        <v>47323</v>
      </c>
    </row>
    <row r="2314" spans="10:11" x14ac:dyDescent="0.2">
      <c r="J2314" s="36">
        <v>47324</v>
      </c>
      <c r="K2314" s="126">
        <f t="shared" si="36"/>
        <v>47324</v>
      </c>
    </row>
    <row r="2315" spans="10:11" x14ac:dyDescent="0.2">
      <c r="J2315" s="36">
        <v>47325</v>
      </c>
      <c r="K2315" s="126">
        <f t="shared" si="36"/>
        <v>47325</v>
      </c>
    </row>
    <row r="2316" spans="10:11" x14ac:dyDescent="0.2">
      <c r="J2316" s="36">
        <v>47326</v>
      </c>
      <c r="K2316" s="126">
        <f t="shared" si="36"/>
        <v>47326</v>
      </c>
    </row>
    <row r="2317" spans="10:11" x14ac:dyDescent="0.2">
      <c r="J2317" s="36">
        <v>47327</v>
      </c>
      <c r="K2317" s="126">
        <f t="shared" si="36"/>
        <v>47327</v>
      </c>
    </row>
    <row r="2318" spans="10:11" x14ac:dyDescent="0.2">
      <c r="J2318" s="36">
        <v>47328</v>
      </c>
      <c r="K2318" s="126">
        <f t="shared" si="36"/>
        <v>47328</v>
      </c>
    </row>
    <row r="2319" spans="10:11" x14ac:dyDescent="0.2">
      <c r="J2319" s="36">
        <v>47329</v>
      </c>
      <c r="K2319" s="126">
        <f t="shared" si="36"/>
        <v>47329</v>
      </c>
    </row>
    <row r="2320" spans="10:11" x14ac:dyDescent="0.2">
      <c r="J2320" s="36">
        <v>47330</v>
      </c>
      <c r="K2320" s="126">
        <f t="shared" si="36"/>
        <v>47330</v>
      </c>
    </row>
    <row r="2321" spans="10:11" x14ac:dyDescent="0.2">
      <c r="J2321" s="36">
        <v>47331</v>
      </c>
      <c r="K2321" s="126">
        <f t="shared" si="36"/>
        <v>47331</v>
      </c>
    </row>
    <row r="2322" spans="10:11" x14ac:dyDescent="0.2">
      <c r="J2322" s="36">
        <v>47332</v>
      </c>
      <c r="K2322" s="126">
        <f t="shared" si="36"/>
        <v>47332</v>
      </c>
    </row>
    <row r="2323" spans="10:11" x14ac:dyDescent="0.2">
      <c r="J2323" s="36">
        <v>47333</v>
      </c>
      <c r="K2323" s="126">
        <f t="shared" si="36"/>
        <v>47333</v>
      </c>
    </row>
    <row r="2324" spans="10:11" x14ac:dyDescent="0.2">
      <c r="J2324" s="36">
        <v>47334</v>
      </c>
      <c r="K2324" s="126">
        <f t="shared" si="36"/>
        <v>47334</v>
      </c>
    </row>
    <row r="2325" spans="10:11" x14ac:dyDescent="0.2">
      <c r="J2325" s="36">
        <v>47335</v>
      </c>
      <c r="K2325" s="126">
        <f t="shared" si="36"/>
        <v>47335</v>
      </c>
    </row>
    <row r="2326" spans="10:11" x14ac:dyDescent="0.2">
      <c r="J2326" s="36">
        <v>47336</v>
      </c>
      <c r="K2326" s="126">
        <f t="shared" si="36"/>
        <v>47336</v>
      </c>
    </row>
    <row r="2327" spans="10:11" x14ac:dyDescent="0.2">
      <c r="J2327" s="36">
        <v>47337</v>
      </c>
      <c r="K2327" s="126">
        <f t="shared" si="36"/>
        <v>47337</v>
      </c>
    </row>
    <row r="2328" spans="10:11" x14ac:dyDescent="0.2">
      <c r="J2328" s="36">
        <v>47338</v>
      </c>
      <c r="K2328" s="126">
        <f t="shared" si="36"/>
        <v>47338</v>
      </c>
    </row>
    <row r="2329" spans="10:11" x14ac:dyDescent="0.2">
      <c r="J2329" s="36">
        <v>47339</v>
      </c>
      <c r="K2329" s="126">
        <f t="shared" si="36"/>
        <v>47339</v>
      </c>
    </row>
    <row r="2330" spans="10:11" x14ac:dyDescent="0.2">
      <c r="J2330" s="36">
        <v>47340</v>
      </c>
      <c r="K2330" s="126">
        <f t="shared" si="36"/>
        <v>47340</v>
      </c>
    </row>
    <row r="2331" spans="10:11" x14ac:dyDescent="0.2">
      <c r="J2331" s="36">
        <v>47341</v>
      </c>
      <c r="K2331" s="126">
        <f t="shared" si="36"/>
        <v>47341</v>
      </c>
    </row>
    <row r="2332" spans="10:11" x14ac:dyDescent="0.2">
      <c r="J2332" s="36">
        <v>47342</v>
      </c>
      <c r="K2332" s="126">
        <f t="shared" si="36"/>
        <v>47342</v>
      </c>
    </row>
    <row r="2333" spans="10:11" x14ac:dyDescent="0.2">
      <c r="J2333" s="36">
        <v>47343</v>
      </c>
      <c r="K2333" s="126">
        <f t="shared" si="36"/>
        <v>47343</v>
      </c>
    </row>
    <row r="2334" spans="10:11" x14ac:dyDescent="0.2">
      <c r="J2334" s="36">
        <v>47344</v>
      </c>
      <c r="K2334" s="126">
        <f t="shared" si="36"/>
        <v>47344</v>
      </c>
    </row>
    <row r="2335" spans="10:11" x14ac:dyDescent="0.2">
      <c r="J2335" s="36">
        <v>47345</v>
      </c>
      <c r="K2335" s="126">
        <f t="shared" si="36"/>
        <v>47345</v>
      </c>
    </row>
    <row r="2336" spans="10:11" x14ac:dyDescent="0.2">
      <c r="J2336" s="36">
        <v>47346</v>
      </c>
      <c r="K2336" s="126">
        <f t="shared" si="36"/>
        <v>47346</v>
      </c>
    </row>
    <row r="2337" spans="10:11" x14ac:dyDescent="0.2">
      <c r="J2337" s="36">
        <v>47347</v>
      </c>
      <c r="K2337" s="126">
        <f t="shared" si="36"/>
        <v>47347</v>
      </c>
    </row>
    <row r="2338" spans="10:11" x14ac:dyDescent="0.2">
      <c r="J2338" s="36">
        <v>47348</v>
      </c>
      <c r="K2338" s="126">
        <f t="shared" si="36"/>
        <v>47348</v>
      </c>
    </row>
    <row r="2339" spans="10:11" x14ac:dyDescent="0.2">
      <c r="J2339" s="36">
        <v>47349</v>
      </c>
      <c r="K2339" s="126">
        <f t="shared" si="36"/>
        <v>47349</v>
      </c>
    </row>
    <row r="2340" spans="10:11" x14ac:dyDescent="0.2">
      <c r="J2340" s="36">
        <v>47350</v>
      </c>
      <c r="K2340" s="126">
        <f t="shared" si="36"/>
        <v>47350</v>
      </c>
    </row>
    <row r="2341" spans="10:11" x14ac:dyDescent="0.2">
      <c r="J2341" s="36">
        <v>47351</v>
      </c>
      <c r="K2341" s="126">
        <f t="shared" si="36"/>
        <v>47351</v>
      </c>
    </row>
    <row r="2342" spans="10:11" x14ac:dyDescent="0.2">
      <c r="J2342" s="36">
        <v>47352</v>
      </c>
      <c r="K2342" s="126">
        <f t="shared" si="36"/>
        <v>47352</v>
      </c>
    </row>
    <row r="2343" spans="10:11" x14ac:dyDescent="0.2">
      <c r="J2343" s="36">
        <v>47353</v>
      </c>
      <c r="K2343" s="126">
        <f t="shared" si="36"/>
        <v>47353</v>
      </c>
    </row>
    <row r="2344" spans="10:11" x14ac:dyDescent="0.2">
      <c r="J2344" s="36">
        <v>47354</v>
      </c>
      <c r="K2344" s="126">
        <f t="shared" si="36"/>
        <v>47354</v>
      </c>
    </row>
    <row r="2345" spans="10:11" x14ac:dyDescent="0.2">
      <c r="J2345" s="36">
        <v>47355</v>
      </c>
      <c r="K2345" s="126">
        <f t="shared" si="36"/>
        <v>47355</v>
      </c>
    </row>
    <row r="2346" spans="10:11" x14ac:dyDescent="0.2">
      <c r="J2346" s="36">
        <v>47356</v>
      </c>
      <c r="K2346" s="126">
        <f t="shared" si="36"/>
        <v>47356</v>
      </c>
    </row>
    <row r="2347" spans="10:11" x14ac:dyDescent="0.2">
      <c r="J2347" s="36">
        <v>47357</v>
      </c>
      <c r="K2347" s="126">
        <f t="shared" si="36"/>
        <v>47357</v>
      </c>
    </row>
    <row r="2348" spans="10:11" x14ac:dyDescent="0.2">
      <c r="J2348" s="36">
        <v>47358</v>
      </c>
      <c r="K2348" s="126">
        <f t="shared" si="36"/>
        <v>47358</v>
      </c>
    </row>
    <row r="2349" spans="10:11" x14ac:dyDescent="0.2">
      <c r="J2349" s="36">
        <v>47359</v>
      </c>
      <c r="K2349" s="126">
        <f t="shared" si="36"/>
        <v>47359</v>
      </c>
    </row>
    <row r="2350" spans="10:11" x14ac:dyDescent="0.2">
      <c r="J2350" s="36">
        <v>47360</v>
      </c>
      <c r="K2350" s="126">
        <f t="shared" si="36"/>
        <v>47360</v>
      </c>
    </row>
    <row r="2351" spans="10:11" x14ac:dyDescent="0.2">
      <c r="J2351" s="36">
        <v>47361</v>
      </c>
      <c r="K2351" s="126">
        <f t="shared" si="36"/>
        <v>47361</v>
      </c>
    </row>
    <row r="2352" spans="10:11" x14ac:dyDescent="0.2">
      <c r="J2352" s="36">
        <v>47362</v>
      </c>
      <c r="K2352" s="126">
        <f t="shared" si="36"/>
        <v>47362</v>
      </c>
    </row>
    <row r="2353" spans="10:11" x14ac:dyDescent="0.2">
      <c r="J2353" s="36">
        <v>47363</v>
      </c>
      <c r="K2353" s="126">
        <f t="shared" si="36"/>
        <v>47363</v>
      </c>
    </row>
    <row r="2354" spans="10:11" x14ac:dyDescent="0.2">
      <c r="J2354" s="36">
        <v>47364</v>
      </c>
      <c r="K2354" s="126">
        <f t="shared" si="36"/>
        <v>47364</v>
      </c>
    </row>
    <row r="2355" spans="10:11" x14ac:dyDescent="0.2">
      <c r="J2355" s="36">
        <v>47365</v>
      </c>
      <c r="K2355" s="126">
        <f t="shared" si="36"/>
        <v>47365</v>
      </c>
    </row>
    <row r="2356" spans="10:11" x14ac:dyDescent="0.2">
      <c r="J2356" s="36">
        <v>47366</v>
      </c>
      <c r="K2356" s="126">
        <f t="shared" si="36"/>
        <v>47366</v>
      </c>
    </row>
    <row r="2357" spans="10:11" x14ac:dyDescent="0.2">
      <c r="J2357" s="36">
        <v>47367</v>
      </c>
      <c r="K2357" s="126">
        <f t="shared" si="36"/>
        <v>47367</v>
      </c>
    </row>
    <row r="2358" spans="10:11" x14ac:dyDescent="0.2">
      <c r="J2358" s="36">
        <v>47368</v>
      </c>
      <c r="K2358" s="126">
        <f t="shared" si="36"/>
        <v>47368</v>
      </c>
    </row>
    <row r="2359" spans="10:11" x14ac:dyDescent="0.2">
      <c r="J2359" s="36">
        <v>47369</v>
      </c>
      <c r="K2359" s="126">
        <f t="shared" si="36"/>
        <v>47369</v>
      </c>
    </row>
    <row r="2360" spans="10:11" x14ac:dyDescent="0.2">
      <c r="J2360" s="36">
        <v>47370</v>
      </c>
      <c r="K2360" s="126">
        <f t="shared" si="36"/>
        <v>47370</v>
      </c>
    </row>
    <row r="2361" spans="10:11" x14ac:dyDescent="0.2">
      <c r="J2361" s="36">
        <v>47371</v>
      </c>
      <c r="K2361" s="126">
        <f t="shared" si="36"/>
        <v>47371</v>
      </c>
    </row>
    <row r="2362" spans="10:11" x14ac:dyDescent="0.2">
      <c r="J2362" s="36">
        <v>47372</v>
      </c>
      <c r="K2362" s="126">
        <f t="shared" si="36"/>
        <v>47372</v>
      </c>
    </row>
    <row r="2363" spans="10:11" x14ac:dyDescent="0.2">
      <c r="J2363" s="36">
        <v>47373</v>
      </c>
      <c r="K2363" s="126">
        <f t="shared" si="36"/>
        <v>47373</v>
      </c>
    </row>
    <row r="2364" spans="10:11" x14ac:dyDescent="0.2">
      <c r="J2364" s="36">
        <v>47374</v>
      </c>
      <c r="K2364" s="126">
        <f t="shared" si="36"/>
        <v>47374</v>
      </c>
    </row>
    <row r="2365" spans="10:11" x14ac:dyDescent="0.2">
      <c r="J2365" s="36">
        <v>47375</v>
      </c>
      <c r="K2365" s="126">
        <f t="shared" si="36"/>
        <v>47375</v>
      </c>
    </row>
    <row r="2366" spans="10:11" x14ac:dyDescent="0.2">
      <c r="J2366" s="36">
        <v>47376</v>
      </c>
      <c r="K2366" s="126">
        <f t="shared" si="36"/>
        <v>47376</v>
      </c>
    </row>
    <row r="2367" spans="10:11" x14ac:dyDescent="0.2">
      <c r="J2367" s="36">
        <v>47377</v>
      </c>
      <c r="K2367" s="126">
        <f t="shared" si="36"/>
        <v>47377</v>
      </c>
    </row>
    <row r="2368" spans="10:11" x14ac:dyDescent="0.2">
      <c r="J2368" s="36">
        <v>47378</v>
      </c>
      <c r="K2368" s="126">
        <f t="shared" si="36"/>
        <v>47378</v>
      </c>
    </row>
    <row r="2369" spans="10:11" x14ac:dyDescent="0.2">
      <c r="J2369" s="36">
        <v>47379</v>
      </c>
      <c r="K2369" s="126">
        <f t="shared" si="36"/>
        <v>47379</v>
      </c>
    </row>
    <row r="2370" spans="10:11" x14ac:dyDescent="0.2">
      <c r="J2370" s="36">
        <v>47380</v>
      </c>
      <c r="K2370" s="126">
        <f t="shared" si="36"/>
        <v>47380</v>
      </c>
    </row>
    <row r="2371" spans="10:11" x14ac:dyDescent="0.2">
      <c r="J2371" s="36">
        <v>47381</v>
      </c>
      <c r="K2371" s="126">
        <f t="shared" si="36"/>
        <v>47381</v>
      </c>
    </row>
    <row r="2372" spans="10:11" x14ac:dyDescent="0.2">
      <c r="J2372" s="36">
        <v>47382</v>
      </c>
      <c r="K2372" s="126">
        <f t="shared" ref="K2372:K2435" si="37">+J2372</f>
        <v>47382</v>
      </c>
    </row>
    <row r="2373" spans="10:11" x14ac:dyDescent="0.2">
      <c r="J2373" s="36">
        <v>47383</v>
      </c>
      <c r="K2373" s="126">
        <f t="shared" si="37"/>
        <v>47383</v>
      </c>
    </row>
    <row r="2374" spans="10:11" x14ac:dyDescent="0.2">
      <c r="J2374" s="36">
        <v>47384</v>
      </c>
      <c r="K2374" s="126">
        <f t="shared" si="37"/>
        <v>47384</v>
      </c>
    </row>
    <row r="2375" spans="10:11" x14ac:dyDescent="0.2">
      <c r="J2375" s="36">
        <v>47385</v>
      </c>
      <c r="K2375" s="126">
        <f t="shared" si="37"/>
        <v>47385</v>
      </c>
    </row>
    <row r="2376" spans="10:11" x14ac:dyDescent="0.2">
      <c r="J2376" s="36">
        <v>47386</v>
      </c>
      <c r="K2376" s="126">
        <f t="shared" si="37"/>
        <v>47386</v>
      </c>
    </row>
    <row r="2377" spans="10:11" x14ac:dyDescent="0.2">
      <c r="J2377" s="36">
        <v>47387</v>
      </c>
      <c r="K2377" s="126">
        <f t="shared" si="37"/>
        <v>47387</v>
      </c>
    </row>
    <row r="2378" spans="10:11" x14ac:dyDescent="0.2">
      <c r="J2378" s="36">
        <v>47388</v>
      </c>
      <c r="K2378" s="126">
        <f t="shared" si="37"/>
        <v>47388</v>
      </c>
    </row>
    <row r="2379" spans="10:11" x14ac:dyDescent="0.2">
      <c r="J2379" s="36">
        <v>47389</v>
      </c>
      <c r="K2379" s="126">
        <f t="shared" si="37"/>
        <v>47389</v>
      </c>
    </row>
    <row r="2380" spans="10:11" x14ac:dyDescent="0.2">
      <c r="J2380" s="36">
        <v>47390</v>
      </c>
      <c r="K2380" s="126">
        <f t="shared" si="37"/>
        <v>47390</v>
      </c>
    </row>
    <row r="2381" spans="10:11" x14ac:dyDescent="0.2">
      <c r="J2381" s="36">
        <v>47391</v>
      </c>
      <c r="K2381" s="126">
        <f t="shared" si="37"/>
        <v>47391</v>
      </c>
    </row>
    <row r="2382" spans="10:11" x14ac:dyDescent="0.2">
      <c r="J2382" s="36">
        <v>47392</v>
      </c>
      <c r="K2382" s="126">
        <f t="shared" si="37"/>
        <v>47392</v>
      </c>
    </row>
    <row r="2383" spans="10:11" x14ac:dyDescent="0.2">
      <c r="J2383" s="36">
        <v>47393</v>
      </c>
      <c r="K2383" s="126">
        <f t="shared" si="37"/>
        <v>47393</v>
      </c>
    </row>
    <row r="2384" spans="10:11" x14ac:dyDescent="0.2">
      <c r="J2384" s="36">
        <v>47394</v>
      </c>
      <c r="K2384" s="126">
        <f t="shared" si="37"/>
        <v>47394</v>
      </c>
    </row>
    <row r="2385" spans="10:11" x14ac:dyDescent="0.2">
      <c r="J2385" s="36">
        <v>47395</v>
      </c>
      <c r="K2385" s="126">
        <f t="shared" si="37"/>
        <v>47395</v>
      </c>
    </row>
    <row r="2386" spans="10:11" x14ac:dyDescent="0.2">
      <c r="J2386" s="36">
        <v>47396</v>
      </c>
      <c r="K2386" s="126">
        <f t="shared" si="37"/>
        <v>47396</v>
      </c>
    </row>
    <row r="2387" spans="10:11" x14ac:dyDescent="0.2">
      <c r="J2387" s="36">
        <v>47397</v>
      </c>
      <c r="K2387" s="126">
        <f t="shared" si="37"/>
        <v>47397</v>
      </c>
    </row>
    <row r="2388" spans="10:11" x14ac:dyDescent="0.2">
      <c r="J2388" s="36">
        <v>47398</v>
      </c>
      <c r="K2388" s="126">
        <f t="shared" si="37"/>
        <v>47398</v>
      </c>
    </row>
    <row r="2389" spans="10:11" x14ac:dyDescent="0.2">
      <c r="J2389" s="36">
        <v>47399</v>
      </c>
      <c r="K2389" s="126">
        <f t="shared" si="37"/>
        <v>47399</v>
      </c>
    </row>
    <row r="2390" spans="10:11" x14ac:dyDescent="0.2">
      <c r="J2390" s="36">
        <v>47400</v>
      </c>
      <c r="K2390" s="126">
        <f t="shared" si="37"/>
        <v>47400</v>
      </c>
    </row>
    <row r="2391" spans="10:11" x14ac:dyDescent="0.2">
      <c r="J2391" s="36">
        <v>47401</v>
      </c>
      <c r="K2391" s="126">
        <f t="shared" si="37"/>
        <v>47401</v>
      </c>
    </row>
    <row r="2392" spans="10:11" x14ac:dyDescent="0.2">
      <c r="J2392" s="36">
        <v>47402</v>
      </c>
      <c r="K2392" s="126">
        <f t="shared" si="37"/>
        <v>47402</v>
      </c>
    </row>
    <row r="2393" spans="10:11" x14ac:dyDescent="0.2">
      <c r="J2393" s="36">
        <v>47403</v>
      </c>
      <c r="K2393" s="126">
        <f t="shared" si="37"/>
        <v>47403</v>
      </c>
    </row>
    <row r="2394" spans="10:11" x14ac:dyDescent="0.2">
      <c r="J2394" s="36">
        <v>47404</v>
      </c>
      <c r="K2394" s="126">
        <f t="shared" si="37"/>
        <v>47404</v>
      </c>
    </row>
    <row r="2395" spans="10:11" x14ac:dyDescent="0.2">
      <c r="J2395" s="36">
        <v>47405</v>
      </c>
      <c r="K2395" s="126">
        <f t="shared" si="37"/>
        <v>47405</v>
      </c>
    </row>
    <row r="2396" spans="10:11" x14ac:dyDescent="0.2">
      <c r="J2396" s="36">
        <v>47406</v>
      </c>
      <c r="K2396" s="126">
        <f t="shared" si="37"/>
        <v>47406</v>
      </c>
    </row>
    <row r="2397" spans="10:11" x14ac:dyDescent="0.2">
      <c r="J2397" s="36">
        <v>47407</v>
      </c>
      <c r="K2397" s="126">
        <f t="shared" si="37"/>
        <v>47407</v>
      </c>
    </row>
    <row r="2398" spans="10:11" x14ac:dyDescent="0.2">
      <c r="J2398" s="36">
        <v>47408</v>
      </c>
      <c r="K2398" s="126">
        <f t="shared" si="37"/>
        <v>47408</v>
      </c>
    </row>
    <row r="2399" spans="10:11" x14ac:dyDescent="0.2">
      <c r="J2399" s="36">
        <v>47409</v>
      </c>
      <c r="K2399" s="126">
        <f t="shared" si="37"/>
        <v>47409</v>
      </c>
    </row>
    <row r="2400" spans="10:11" x14ac:dyDescent="0.2">
      <c r="J2400" s="36">
        <v>47410</v>
      </c>
      <c r="K2400" s="126">
        <f t="shared" si="37"/>
        <v>47410</v>
      </c>
    </row>
    <row r="2401" spans="10:11" x14ac:dyDescent="0.2">
      <c r="J2401" s="36">
        <v>47411</v>
      </c>
      <c r="K2401" s="126">
        <f t="shared" si="37"/>
        <v>47411</v>
      </c>
    </row>
    <row r="2402" spans="10:11" x14ac:dyDescent="0.2">
      <c r="J2402" s="36">
        <v>47412</v>
      </c>
      <c r="K2402" s="126">
        <f t="shared" si="37"/>
        <v>47412</v>
      </c>
    </row>
    <row r="2403" spans="10:11" x14ac:dyDescent="0.2">
      <c r="J2403" s="36">
        <v>47413</v>
      </c>
      <c r="K2403" s="126">
        <f t="shared" si="37"/>
        <v>47413</v>
      </c>
    </row>
    <row r="2404" spans="10:11" x14ac:dyDescent="0.2">
      <c r="J2404" s="36">
        <v>47414</v>
      </c>
      <c r="K2404" s="126">
        <f t="shared" si="37"/>
        <v>47414</v>
      </c>
    </row>
    <row r="2405" spans="10:11" x14ac:dyDescent="0.2">
      <c r="J2405" s="36">
        <v>47415</v>
      </c>
      <c r="K2405" s="126">
        <f t="shared" si="37"/>
        <v>47415</v>
      </c>
    </row>
    <row r="2406" spans="10:11" x14ac:dyDescent="0.2">
      <c r="J2406" s="36">
        <v>47416</v>
      </c>
      <c r="K2406" s="126">
        <f t="shared" si="37"/>
        <v>47416</v>
      </c>
    </row>
    <row r="2407" spans="10:11" x14ac:dyDescent="0.2">
      <c r="J2407" s="36">
        <v>47417</v>
      </c>
      <c r="K2407" s="126">
        <f t="shared" si="37"/>
        <v>47417</v>
      </c>
    </row>
    <row r="2408" spans="10:11" x14ac:dyDescent="0.2">
      <c r="J2408" s="36">
        <v>47418</v>
      </c>
      <c r="K2408" s="126">
        <f t="shared" si="37"/>
        <v>47418</v>
      </c>
    </row>
    <row r="2409" spans="10:11" x14ac:dyDescent="0.2">
      <c r="J2409" s="36">
        <v>47419</v>
      </c>
      <c r="K2409" s="126">
        <f t="shared" si="37"/>
        <v>47419</v>
      </c>
    </row>
    <row r="2410" spans="10:11" x14ac:dyDescent="0.2">
      <c r="J2410" s="36">
        <v>47420</v>
      </c>
      <c r="K2410" s="126">
        <f t="shared" si="37"/>
        <v>47420</v>
      </c>
    </row>
    <row r="2411" spans="10:11" x14ac:dyDescent="0.2">
      <c r="J2411" s="36">
        <v>47421</v>
      </c>
      <c r="K2411" s="126">
        <f t="shared" si="37"/>
        <v>47421</v>
      </c>
    </row>
    <row r="2412" spans="10:11" x14ac:dyDescent="0.2">
      <c r="J2412" s="36">
        <v>47422</v>
      </c>
      <c r="K2412" s="126">
        <f t="shared" si="37"/>
        <v>47422</v>
      </c>
    </row>
    <row r="2413" spans="10:11" x14ac:dyDescent="0.2">
      <c r="J2413" s="36">
        <v>47423</v>
      </c>
      <c r="K2413" s="126">
        <f t="shared" si="37"/>
        <v>47423</v>
      </c>
    </row>
    <row r="2414" spans="10:11" x14ac:dyDescent="0.2">
      <c r="J2414" s="36">
        <v>47424</v>
      </c>
      <c r="K2414" s="126">
        <f t="shared" si="37"/>
        <v>47424</v>
      </c>
    </row>
    <row r="2415" spans="10:11" x14ac:dyDescent="0.2">
      <c r="J2415" s="36">
        <v>47425</v>
      </c>
      <c r="K2415" s="126">
        <f t="shared" si="37"/>
        <v>47425</v>
      </c>
    </row>
    <row r="2416" spans="10:11" x14ac:dyDescent="0.2">
      <c r="J2416" s="36">
        <v>47426</v>
      </c>
      <c r="K2416" s="126">
        <f t="shared" si="37"/>
        <v>47426</v>
      </c>
    </row>
    <row r="2417" spans="10:11" x14ac:dyDescent="0.2">
      <c r="J2417" s="36">
        <v>47427</v>
      </c>
      <c r="K2417" s="126">
        <f t="shared" si="37"/>
        <v>47427</v>
      </c>
    </row>
    <row r="2418" spans="10:11" x14ac:dyDescent="0.2">
      <c r="J2418" s="36">
        <v>47428</v>
      </c>
      <c r="K2418" s="126">
        <f t="shared" si="37"/>
        <v>47428</v>
      </c>
    </row>
    <row r="2419" spans="10:11" x14ac:dyDescent="0.2">
      <c r="J2419" s="36">
        <v>47429</v>
      </c>
      <c r="K2419" s="126">
        <f t="shared" si="37"/>
        <v>47429</v>
      </c>
    </row>
    <row r="2420" spans="10:11" x14ac:dyDescent="0.2">
      <c r="J2420" s="36">
        <v>47430</v>
      </c>
      <c r="K2420" s="126">
        <f t="shared" si="37"/>
        <v>47430</v>
      </c>
    </row>
    <row r="2421" spans="10:11" x14ac:dyDescent="0.2">
      <c r="J2421" s="36">
        <v>47431</v>
      </c>
      <c r="K2421" s="126">
        <f t="shared" si="37"/>
        <v>47431</v>
      </c>
    </row>
    <row r="2422" spans="10:11" x14ac:dyDescent="0.2">
      <c r="J2422" s="36">
        <v>47432</v>
      </c>
      <c r="K2422" s="126">
        <f t="shared" si="37"/>
        <v>47432</v>
      </c>
    </row>
    <row r="2423" spans="10:11" x14ac:dyDescent="0.2">
      <c r="J2423" s="36">
        <v>47433</v>
      </c>
      <c r="K2423" s="126">
        <f t="shared" si="37"/>
        <v>47433</v>
      </c>
    </row>
    <row r="2424" spans="10:11" x14ac:dyDescent="0.2">
      <c r="J2424" s="36">
        <v>47434</v>
      </c>
      <c r="K2424" s="126">
        <f t="shared" si="37"/>
        <v>47434</v>
      </c>
    </row>
    <row r="2425" spans="10:11" x14ac:dyDescent="0.2">
      <c r="J2425" s="36">
        <v>47435</v>
      </c>
      <c r="K2425" s="126">
        <f t="shared" si="37"/>
        <v>47435</v>
      </c>
    </row>
    <row r="2426" spans="10:11" x14ac:dyDescent="0.2">
      <c r="J2426" s="36">
        <v>47436</v>
      </c>
      <c r="K2426" s="126">
        <f t="shared" si="37"/>
        <v>47436</v>
      </c>
    </row>
    <row r="2427" spans="10:11" x14ac:dyDescent="0.2">
      <c r="J2427" s="36">
        <v>47437</v>
      </c>
      <c r="K2427" s="126">
        <f t="shared" si="37"/>
        <v>47437</v>
      </c>
    </row>
    <row r="2428" spans="10:11" x14ac:dyDescent="0.2">
      <c r="J2428" s="36">
        <v>47438</v>
      </c>
      <c r="K2428" s="126">
        <f t="shared" si="37"/>
        <v>47438</v>
      </c>
    </row>
    <row r="2429" spans="10:11" x14ac:dyDescent="0.2">
      <c r="J2429" s="36">
        <v>47439</v>
      </c>
      <c r="K2429" s="126">
        <f t="shared" si="37"/>
        <v>47439</v>
      </c>
    </row>
    <row r="2430" spans="10:11" x14ac:dyDescent="0.2">
      <c r="J2430" s="36">
        <v>47440</v>
      </c>
      <c r="K2430" s="126">
        <f t="shared" si="37"/>
        <v>47440</v>
      </c>
    </row>
    <row r="2431" spans="10:11" x14ac:dyDescent="0.2">
      <c r="J2431" s="36">
        <v>47441</v>
      </c>
      <c r="K2431" s="126">
        <f t="shared" si="37"/>
        <v>47441</v>
      </c>
    </row>
    <row r="2432" spans="10:11" x14ac:dyDescent="0.2">
      <c r="J2432" s="36">
        <v>47442</v>
      </c>
      <c r="K2432" s="126">
        <f t="shared" si="37"/>
        <v>47442</v>
      </c>
    </row>
    <row r="2433" spans="10:11" x14ac:dyDescent="0.2">
      <c r="J2433" s="36">
        <v>47443</v>
      </c>
      <c r="K2433" s="126">
        <f t="shared" si="37"/>
        <v>47443</v>
      </c>
    </row>
    <row r="2434" spans="10:11" x14ac:dyDescent="0.2">
      <c r="J2434" s="36">
        <v>47444</v>
      </c>
      <c r="K2434" s="126">
        <f t="shared" si="37"/>
        <v>47444</v>
      </c>
    </row>
    <row r="2435" spans="10:11" x14ac:dyDescent="0.2">
      <c r="J2435" s="36">
        <v>47445</v>
      </c>
      <c r="K2435" s="126">
        <f t="shared" si="37"/>
        <v>47445</v>
      </c>
    </row>
    <row r="2436" spans="10:11" x14ac:dyDescent="0.2">
      <c r="J2436" s="36">
        <v>47446</v>
      </c>
      <c r="K2436" s="126">
        <f t="shared" ref="K2436:K2499" si="38">+J2436</f>
        <v>47446</v>
      </c>
    </row>
    <row r="2437" spans="10:11" x14ac:dyDescent="0.2">
      <c r="J2437" s="36">
        <v>47447</v>
      </c>
      <c r="K2437" s="126">
        <f t="shared" si="38"/>
        <v>47447</v>
      </c>
    </row>
    <row r="2438" spans="10:11" x14ac:dyDescent="0.2">
      <c r="J2438" s="36">
        <v>47448</v>
      </c>
      <c r="K2438" s="126">
        <f t="shared" si="38"/>
        <v>47448</v>
      </c>
    </row>
    <row r="2439" spans="10:11" x14ac:dyDescent="0.2">
      <c r="J2439" s="36">
        <v>47449</v>
      </c>
      <c r="K2439" s="126">
        <f t="shared" si="38"/>
        <v>47449</v>
      </c>
    </row>
    <row r="2440" spans="10:11" x14ac:dyDescent="0.2">
      <c r="J2440" s="36">
        <v>47450</v>
      </c>
      <c r="K2440" s="126">
        <f t="shared" si="38"/>
        <v>47450</v>
      </c>
    </row>
    <row r="2441" spans="10:11" x14ac:dyDescent="0.2">
      <c r="J2441" s="36">
        <v>47451</v>
      </c>
      <c r="K2441" s="126">
        <f t="shared" si="38"/>
        <v>47451</v>
      </c>
    </row>
    <row r="2442" spans="10:11" x14ac:dyDescent="0.2">
      <c r="J2442" s="36">
        <v>47452</v>
      </c>
      <c r="K2442" s="126">
        <f t="shared" si="38"/>
        <v>47452</v>
      </c>
    </row>
    <row r="2443" spans="10:11" x14ac:dyDescent="0.2">
      <c r="J2443" s="36">
        <v>47453</v>
      </c>
      <c r="K2443" s="126">
        <f t="shared" si="38"/>
        <v>47453</v>
      </c>
    </row>
    <row r="2444" spans="10:11" x14ac:dyDescent="0.2">
      <c r="J2444" s="36">
        <v>47454</v>
      </c>
      <c r="K2444" s="126">
        <f t="shared" si="38"/>
        <v>47454</v>
      </c>
    </row>
    <row r="2445" spans="10:11" x14ac:dyDescent="0.2">
      <c r="J2445" s="36">
        <v>47455</v>
      </c>
      <c r="K2445" s="126">
        <f t="shared" si="38"/>
        <v>47455</v>
      </c>
    </row>
    <row r="2446" spans="10:11" x14ac:dyDescent="0.2">
      <c r="J2446" s="36">
        <v>47456</v>
      </c>
      <c r="K2446" s="126">
        <f t="shared" si="38"/>
        <v>47456</v>
      </c>
    </row>
    <row r="2447" spans="10:11" x14ac:dyDescent="0.2">
      <c r="J2447" s="36">
        <v>47457</v>
      </c>
      <c r="K2447" s="126">
        <f t="shared" si="38"/>
        <v>47457</v>
      </c>
    </row>
    <row r="2448" spans="10:11" x14ac:dyDescent="0.2">
      <c r="J2448" s="36">
        <v>47458</v>
      </c>
      <c r="K2448" s="126">
        <f t="shared" si="38"/>
        <v>47458</v>
      </c>
    </row>
    <row r="2449" spans="10:11" x14ac:dyDescent="0.2">
      <c r="J2449" s="36">
        <v>47459</v>
      </c>
      <c r="K2449" s="126">
        <f t="shared" si="38"/>
        <v>47459</v>
      </c>
    </row>
    <row r="2450" spans="10:11" x14ac:dyDescent="0.2">
      <c r="J2450" s="36">
        <v>47460</v>
      </c>
      <c r="K2450" s="126">
        <f t="shared" si="38"/>
        <v>47460</v>
      </c>
    </row>
    <row r="2451" spans="10:11" x14ac:dyDescent="0.2">
      <c r="J2451" s="36">
        <v>47461</v>
      </c>
      <c r="K2451" s="126">
        <f t="shared" si="38"/>
        <v>47461</v>
      </c>
    </row>
    <row r="2452" spans="10:11" x14ac:dyDescent="0.2">
      <c r="J2452" s="36">
        <v>47462</v>
      </c>
      <c r="K2452" s="126">
        <f t="shared" si="38"/>
        <v>47462</v>
      </c>
    </row>
    <row r="2453" spans="10:11" x14ac:dyDescent="0.2">
      <c r="J2453" s="36">
        <v>47463</v>
      </c>
      <c r="K2453" s="126">
        <f t="shared" si="38"/>
        <v>47463</v>
      </c>
    </row>
    <row r="2454" spans="10:11" x14ac:dyDescent="0.2">
      <c r="J2454" s="36">
        <v>47464</v>
      </c>
      <c r="K2454" s="126">
        <f t="shared" si="38"/>
        <v>47464</v>
      </c>
    </row>
    <row r="2455" spans="10:11" x14ac:dyDescent="0.2">
      <c r="J2455" s="36">
        <v>47465</v>
      </c>
      <c r="K2455" s="126">
        <f t="shared" si="38"/>
        <v>47465</v>
      </c>
    </row>
    <row r="2456" spans="10:11" x14ac:dyDescent="0.2">
      <c r="J2456" s="36">
        <v>47466</v>
      </c>
      <c r="K2456" s="126">
        <f t="shared" si="38"/>
        <v>47466</v>
      </c>
    </row>
    <row r="2457" spans="10:11" x14ac:dyDescent="0.2">
      <c r="J2457" s="36">
        <v>47467</v>
      </c>
      <c r="K2457" s="126">
        <f t="shared" si="38"/>
        <v>47467</v>
      </c>
    </row>
    <row r="2458" spans="10:11" x14ac:dyDescent="0.2">
      <c r="J2458" s="36">
        <v>47468</v>
      </c>
      <c r="K2458" s="126">
        <f t="shared" si="38"/>
        <v>47468</v>
      </c>
    </row>
    <row r="2459" spans="10:11" x14ac:dyDescent="0.2">
      <c r="J2459" s="36">
        <v>47469</v>
      </c>
      <c r="K2459" s="126">
        <f t="shared" si="38"/>
        <v>47469</v>
      </c>
    </row>
    <row r="2460" spans="10:11" x14ac:dyDescent="0.2">
      <c r="J2460" s="36">
        <v>47470</v>
      </c>
      <c r="K2460" s="126">
        <f t="shared" si="38"/>
        <v>47470</v>
      </c>
    </row>
    <row r="2461" spans="10:11" x14ac:dyDescent="0.2">
      <c r="J2461" s="36">
        <v>47471</v>
      </c>
      <c r="K2461" s="126">
        <f t="shared" si="38"/>
        <v>47471</v>
      </c>
    </row>
    <row r="2462" spans="10:11" x14ac:dyDescent="0.2">
      <c r="J2462" s="36">
        <v>47472</v>
      </c>
      <c r="K2462" s="126">
        <f t="shared" si="38"/>
        <v>47472</v>
      </c>
    </row>
    <row r="2463" spans="10:11" x14ac:dyDescent="0.2">
      <c r="J2463" s="36">
        <v>47473</v>
      </c>
      <c r="K2463" s="126">
        <f t="shared" si="38"/>
        <v>47473</v>
      </c>
    </row>
    <row r="2464" spans="10:11" x14ac:dyDescent="0.2">
      <c r="J2464" s="36">
        <v>47474</v>
      </c>
      <c r="K2464" s="126">
        <f t="shared" si="38"/>
        <v>47474</v>
      </c>
    </row>
    <row r="2465" spans="10:11" x14ac:dyDescent="0.2">
      <c r="J2465" s="36">
        <v>47475</v>
      </c>
      <c r="K2465" s="126">
        <f t="shared" si="38"/>
        <v>47475</v>
      </c>
    </row>
    <row r="2466" spans="10:11" x14ac:dyDescent="0.2">
      <c r="J2466" s="36">
        <v>47476</v>
      </c>
      <c r="K2466" s="126">
        <f t="shared" si="38"/>
        <v>47476</v>
      </c>
    </row>
    <row r="2467" spans="10:11" x14ac:dyDescent="0.2">
      <c r="J2467" s="36">
        <v>47477</v>
      </c>
      <c r="K2467" s="126">
        <f t="shared" si="38"/>
        <v>47477</v>
      </c>
    </row>
    <row r="2468" spans="10:11" x14ac:dyDescent="0.2">
      <c r="J2468" s="36">
        <v>47478</v>
      </c>
      <c r="K2468" s="126">
        <f t="shared" si="38"/>
        <v>47478</v>
      </c>
    </row>
    <row r="2469" spans="10:11" x14ac:dyDescent="0.2">
      <c r="J2469" s="36">
        <v>47479</v>
      </c>
      <c r="K2469" s="126">
        <f t="shared" si="38"/>
        <v>47479</v>
      </c>
    </row>
    <row r="2470" spans="10:11" x14ac:dyDescent="0.2">
      <c r="J2470" s="36">
        <v>47480</v>
      </c>
      <c r="K2470" s="126">
        <f t="shared" si="38"/>
        <v>47480</v>
      </c>
    </row>
    <row r="2471" spans="10:11" x14ac:dyDescent="0.2">
      <c r="J2471" s="36">
        <v>47481</v>
      </c>
      <c r="K2471" s="126">
        <f t="shared" si="38"/>
        <v>47481</v>
      </c>
    </row>
    <row r="2472" spans="10:11" x14ac:dyDescent="0.2">
      <c r="J2472" s="36">
        <v>47482</v>
      </c>
      <c r="K2472" s="126">
        <f t="shared" si="38"/>
        <v>47482</v>
      </c>
    </row>
    <row r="2473" spans="10:11" x14ac:dyDescent="0.2">
      <c r="J2473" s="36">
        <v>47483</v>
      </c>
      <c r="K2473" s="126">
        <f t="shared" si="38"/>
        <v>47483</v>
      </c>
    </row>
    <row r="2474" spans="10:11" x14ac:dyDescent="0.2">
      <c r="J2474" s="36">
        <v>47484</v>
      </c>
      <c r="K2474" s="126">
        <f t="shared" si="38"/>
        <v>47484</v>
      </c>
    </row>
    <row r="2475" spans="10:11" x14ac:dyDescent="0.2">
      <c r="J2475" s="36">
        <v>47485</v>
      </c>
      <c r="K2475" s="126">
        <f t="shared" si="38"/>
        <v>47485</v>
      </c>
    </row>
    <row r="2476" spans="10:11" x14ac:dyDescent="0.2">
      <c r="J2476" s="36">
        <v>47486</v>
      </c>
      <c r="K2476" s="126">
        <f t="shared" si="38"/>
        <v>47486</v>
      </c>
    </row>
    <row r="2477" spans="10:11" x14ac:dyDescent="0.2">
      <c r="J2477" s="36">
        <v>47487</v>
      </c>
      <c r="K2477" s="126">
        <f t="shared" si="38"/>
        <v>47487</v>
      </c>
    </row>
    <row r="2478" spans="10:11" x14ac:dyDescent="0.2">
      <c r="J2478" s="36">
        <v>47488</v>
      </c>
      <c r="K2478" s="126">
        <f t="shared" si="38"/>
        <v>47488</v>
      </c>
    </row>
    <row r="2479" spans="10:11" x14ac:dyDescent="0.2">
      <c r="J2479" s="36">
        <v>47489</v>
      </c>
      <c r="K2479" s="126">
        <f t="shared" si="38"/>
        <v>47489</v>
      </c>
    </row>
    <row r="2480" spans="10:11" x14ac:dyDescent="0.2">
      <c r="J2480" s="36">
        <v>47490</v>
      </c>
      <c r="K2480" s="126">
        <f t="shared" si="38"/>
        <v>47490</v>
      </c>
    </row>
    <row r="2481" spans="10:11" x14ac:dyDescent="0.2">
      <c r="J2481" s="36">
        <v>47491</v>
      </c>
      <c r="K2481" s="126">
        <f t="shared" si="38"/>
        <v>47491</v>
      </c>
    </row>
    <row r="2482" spans="10:11" x14ac:dyDescent="0.2">
      <c r="J2482" s="36">
        <v>47492</v>
      </c>
      <c r="K2482" s="126">
        <f t="shared" si="38"/>
        <v>47492</v>
      </c>
    </row>
    <row r="2483" spans="10:11" x14ac:dyDescent="0.2">
      <c r="J2483" s="36">
        <v>47493</v>
      </c>
      <c r="K2483" s="126">
        <f t="shared" si="38"/>
        <v>47493</v>
      </c>
    </row>
    <row r="2484" spans="10:11" x14ac:dyDescent="0.2">
      <c r="J2484" s="36">
        <v>47494</v>
      </c>
      <c r="K2484" s="126">
        <f t="shared" si="38"/>
        <v>47494</v>
      </c>
    </row>
    <row r="2485" spans="10:11" x14ac:dyDescent="0.2">
      <c r="J2485" s="36">
        <v>47495</v>
      </c>
      <c r="K2485" s="126">
        <f t="shared" si="38"/>
        <v>47495</v>
      </c>
    </row>
    <row r="2486" spans="10:11" x14ac:dyDescent="0.2">
      <c r="J2486" s="36">
        <v>47496</v>
      </c>
      <c r="K2486" s="126">
        <f t="shared" si="38"/>
        <v>47496</v>
      </c>
    </row>
    <row r="2487" spans="10:11" x14ac:dyDescent="0.2">
      <c r="J2487" s="36">
        <v>47497</v>
      </c>
      <c r="K2487" s="126">
        <f t="shared" si="38"/>
        <v>47497</v>
      </c>
    </row>
    <row r="2488" spans="10:11" x14ac:dyDescent="0.2">
      <c r="J2488" s="36">
        <v>47498</v>
      </c>
      <c r="K2488" s="126">
        <f t="shared" si="38"/>
        <v>47498</v>
      </c>
    </row>
    <row r="2489" spans="10:11" x14ac:dyDescent="0.2">
      <c r="J2489" s="36">
        <v>47499</v>
      </c>
      <c r="K2489" s="126">
        <f t="shared" si="38"/>
        <v>47499</v>
      </c>
    </row>
    <row r="2490" spans="10:11" x14ac:dyDescent="0.2">
      <c r="J2490" s="36">
        <v>47500</v>
      </c>
      <c r="K2490" s="126">
        <f t="shared" si="38"/>
        <v>47500</v>
      </c>
    </row>
    <row r="2491" spans="10:11" x14ac:dyDescent="0.2">
      <c r="J2491" s="36">
        <v>47501</v>
      </c>
      <c r="K2491" s="126">
        <f t="shared" si="38"/>
        <v>47501</v>
      </c>
    </row>
    <row r="2492" spans="10:11" x14ac:dyDescent="0.2">
      <c r="J2492" s="36">
        <v>47502</v>
      </c>
      <c r="K2492" s="126">
        <f t="shared" si="38"/>
        <v>47502</v>
      </c>
    </row>
    <row r="2493" spans="10:11" x14ac:dyDescent="0.2">
      <c r="J2493" s="36">
        <v>47503</v>
      </c>
      <c r="K2493" s="126">
        <f t="shared" si="38"/>
        <v>47503</v>
      </c>
    </row>
    <row r="2494" spans="10:11" x14ac:dyDescent="0.2">
      <c r="J2494" s="36">
        <v>47504</v>
      </c>
      <c r="K2494" s="126">
        <f t="shared" si="38"/>
        <v>47504</v>
      </c>
    </row>
    <row r="2495" spans="10:11" x14ac:dyDescent="0.2">
      <c r="J2495" s="36">
        <v>47505</v>
      </c>
      <c r="K2495" s="126">
        <f t="shared" si="38"/>
        <v>47505</v>
      </c>
    </row>
    <row r="2496" spans="10:11" x14ac:dyDescent="0.2">
      <c r="J2496" s="36">
        <v>47506</v>
      </c>
      <c r="K2496" s="126">
        <f t="shared" si="38"/>
        <v>47506</v>
      </c>
    </row>
    <row r="2497" spans="10:11" x14ac:dyDescent="0.2">
      <c r="J2497" s="36">
        <v>47507</v>
      </c>
      <c r="K2497" s="126">
        <f t="shared" si="38"/>
        <v>47507</v>
      </c>
    </row>
    <row r="2498" spans="10:11" x14ac:dyDescent="0.2">
      <c r="J2498" s="36">
        <v>47508</v>
      </c>
      <c r="K2498" s="126">
        <f t="shared" si="38"/>
        <v>47508</v>
      </c>
    </row>
    <row r="2499" spans="10:11" x14ac:dyDescent="0.2">
      <c r="J2499" s="36">
        <v>47509</v>
      </c>
      <c r="K2499" s="126">
        <f t="shared" si="38"/>
        <v>47509</v>
      </c>
    </row>
    <row r="2500" spans="10:11" x14ac:dyDescent="0.2">
      <c r="J2500" s="36">
        <v>47510</v>
      </c>
      <c r="K2500" s="126">
        <f t="shared" ref="K2500:K2563" si="39">+J2500</f>
        <v>47510</v>
      </c>
    </row>
    <row r="2501" spans="10:11" x14ac:dyDescent="0.2">
      <c r="J2501" s="36">
        <v>47511</v>
      </c>
      <c r="K2501" s="126">
        <f t="shared" si="39"/>
        <v>47511</v>
      </c>
    </row>
    <row r="2502" spans="10:11" x14ac:dyDescent="0.2">
      <c r="J2502" s="36">
        <v>47512</v>
      </c>
      <c r="K2502" s="126">
        <f t="shared" si="39"/>
        <v>47512</v>
      </c>
    </row>
    <row r="2503" spans="10:11" x14ac:dyDescent="0.2">
      <c r="J2503" s="36">
        <v>47513</v>
      </c>
      <c r="K2503" s="126">
        <f t="shared" si="39"/>
        <v>47513</v>
      </c>
    </row>
    <row r="2504" spans="10:11" x14ac:dyDescent="0.2">
      <c r="J2504" s="36">
        <v>47514</v>
      </c>
      <c r="K2504" s="126">
        <f t="shared" si="39"/>
        <v>47514</v>
      </c>
    </row>
    <row r="2505" spans="10:11" x14ac:dyDescent="0.2">
      <c r="J2505" s="36">
        <v>47515</v>
      </c>
      <c r="K2505" s="126">
        <f t="shared" si="39"/>
        <v>47515</v>
      </c>
    </row>
    <row r="2506" spans="10:11" x14ac:dyDescent="0.2">
      <c r="J2506" s="36">
        <v>47516</v>
      </c>
      <c r="K2506" s="126">
        <f t="shared" si="39"/>
        <v>47516</v>
      </c>
    </row>
    <row r="2507" spans="10:11" x14ac:dyDescent="0.2">
      <c r="J2507" s="36">
        <v>47517</v>
      </c>
      <c r="K2507" s="126">
        <f t="shared" si="39"/>
        <v>47517</v>
      </c>
    </row>
    <row r="2508" spans="10:11" x14ac:dyDescent="0.2">
      <c r="J2508" s="36">
        <v>47518</v>
      </c>
      <c r="K2508" s="126">
        <f t="shared" si="39"/>
        <v>47518</v>
      </c>
    </row>
    <row r="2509" spans="10:11" x14ac:dyDescent="0.2">
      <c r="J2509" s="36">
        <v>47519</v>
      </c>
      <c r="K2509" s="126">
        <f t="shared" si="39"/>
        <v>47519</v>
      </c>
    </row>
    <row r="2510" spans="10:11" x14ac:dyDescent="0.2">
      <c r="J2510" s="36">
        <v>47520</v>
      </c>
      <c r="K2510" s="126">
        <f t="shared" si="39"/>
        <v>47520</v>
      </c>
    </row>
    <row r="2511" spans="10:11" x14ac:dyDescent="0.2">
      <c r="J2511" s="36">
        <v>47521</v>
      </c>
      <c r="K2511" s="126">
        <f t="shared" si="39"/>
        <v>47521</v>
      </c>
    </row>
    <row r="2512" spans="10:11" x14ac:dyDescent="0.2">
      <c r="J2512" s="36">
        <v>47522</v>
      </c>
      <c r="K2512" s="126">
        <f t="shared" si="39"/>
        <v>47522</v>
      </c>
    </row>
    <row r="2513" spans="10:11" x14ac:dyDescent="0.2">
      <c r="J2513" s="36">
        <v>47523</v>
      </c>
      <c r="K2513" s="126">
        <f t="shared" si="39"/>
        <v>47523</v>
      </c>
    </row>
    <row r="2514" spans="10:11" x14ac:dyDescent="0.2">
      <c r="J2514" s="36">
        <v>47524</v>
      </c>
      <c r="K2514" s="126">
        <f t="shared" si="39"/>
        <v>47524</v>
      </c>
    </row>
    <row r="2515" spans="10:11" x14ac:dyDescent="0.2">
      <c r="J2515" s="36">
        <v>47525</v>
      </c>
      <c r="K2515" s="126">
        <f t="shared" si="39"/>
        <v>47525</v>
      </c>
    </row>
    <row r="2516" spans="10:11" x14ac:dyDescent="0.2">
      <c r="J2516" s="36">
        <v>47526</v>
      </c>
      <c r="K2516" s="126">
        <f t="shared" si="39"/>
        <v>47526</v>
      </c>
    </row>
    <row r="2517" spans="10:11" x14ac:dyDescent="0.2">
      <c r="J2517" s="36">
        <v>47527</v>
      </c>
      <c r="K2517" s="126">
        <f t="shared" si="39"/>
        <v>47527</v>
      </c>
    </row>
    <row r="2518" spans="10:11" x14ac:dyDescent="0.2">
      <c r="J2518" s="36">
        <v>47528</v>
      </c>
      <c r="K2518" s="126">
        <f t="shared" si="39"/>
        <v>47528</v>
      </c>
    </row>
    <row r="2519" spans="10:11" x14ac:dyDescent="0.2">
      <c r="J2519" s="36">
        <v>47529</v>
      </c>
      <c r="K2519" s="126">
        <f t="shared" si="39"/>
        <v>47529</v>
      </c>
    </row>
    <row r="2520" spans="10:11" x14ac:dyDescent="0.2">
      <c r="J2520" s="36">
        <v>47530</v>
      </c>
      <c r="K2520" s="126">
        <f t="shared" si="39"/>
        <v>47530</v>
      </c>
    </row>
    <row r="2521" spans="10:11" x14ac:dyDescent="0.2">
      <c r="J2521" s="36">
        <v>47531</v>
      </c>
      <c r="K2521" s="126">
        <f t="shared" si="39"/>
        <v>47531</v>
      </c>
    </row>
    <row r="2522" spans="10:11" x14ac:dyDescent="0.2">
      <c r="J2522" s="36">
        <v>47532</v>
      </c>
      <c r="K2522" s="126">
        <f t="shared" si="39"/>
        <v>47532</v>
      </c>
    </row>
    <row r="2523" spans="10:11" x14ac:dyDescent="0.2">
      <c r="J2523" s="36">
        <v>47533</v>
      </c>
      <c r="K2523" s="126">
        <f t="shared" si="39"/>
        <v>47533</v>
      </c>
    </row>
    <row r="2524" spans="10:11" x14ac:dyDescent="0.2">
      <c r="J2524" s="36">
        <v>47534</v>
      </c>
      <c r="K2524" s="126">
        <f t="shared" si="39"/>
        <v>47534</v>
      </c>
    </row>
    <row r="2525" spans="10:11" x14ac:dyDescent="0.2">
      <c r="J2525" s="36">
        <v>47535</v>
      </c>
      <c r="K2525" s="126">
        <f t="shared" si="39"/>
        <v>47535</v>
      </c>
    </row>
    <row r="2526" spans="10:11" x14ac:dyDescent="0.2">
      <c r="J2526" s="36">
        <v>47536</v>
      </c>
      <c r="K2526" s="126">
        <f t="shared" si="39"/>
        <v>47536</v>
      </c>
    </row>
    <row r="2527" spans="10:11" x14ac:dyDescent="0.2">
      <c r="J2527" s="36">
        <v>47537</v>
      </c>
      <c r="K2527" s="126">
        <f t="shared" si="39"/>
        <v>47537</v>
      </c>
    </row>
    <row r="2528" spans="10:11" x14ac:dyDescent="0.2">
      <c r="J2528" s="36">
        <v>47538</v>
      </c>
      <c r="K2528" s="126">
        <f t="shared" si="39"/>
        <v>47538</v>
      </c>
    </row>
    <row r="2529" spans="10:11" x14ac:dyDescent="0.2">
      <c r="J2529" s="36">
        <v>47539</v>
      </c>
      <c r="K2529" s="126">
        <f t="shared" si="39"/>
        <v>47539</v>
      </c>
    </row>
    <row r="2530" spans="10:11" x14ac:dyDescent="0.2">
      <c r="J2530" s="36">
        <v>47540</v>
      </c>
      <c r="K2530" s="126">
        <f t="shared" si="39"/>
        <v>47540</v>
      </c>
    </row>
    <row r="2531" spans="10:11" x14ac:dyDescent="0.2">
      <c r="J2531" s="36">
        <v>47541</v>
      </c>
      <c r="K2531" s="126">
        <f t="shared" si="39"/>
        <v>47541</v>
      </c>
    </row>
    <row r="2532" spans="10:11" x14ac:dyDescent="0.2">
      <c r="J2532" s="36">
        <v>47542</v>
      </c>
      <c r="K2532" s="126">
        <f t="shared" si="39"/>
        <v>47542</v>
      </c>
    </row>
    <row r="2533" spans="10:11" x14ac:dyDescent="0.2">
      <c r="J2533" s="36">
        <v>47543</v>
      </c>
      <c r="K2533" s="126">
        <f t="shared" si="39"/>
        <v>47543</v>
      </c>
    </row>
    <row r="2534" spans="10:11" x14ac:dyDescent="0.2">
      <c r="J2534" s="36">
        <v>47544</v>
      </c>
      <c r="K2534" s="126">
        <f t="shared" si="39"/>
        <v>47544</v>
      </c>
    </row>
    <row r="2535" spans="10:11" x14ac:dyDescent="0.2">
      <c r="J2535" s="36">
        <v>47545</v>
      </c>
      <c r="K2535" s="126">
        <f t="shared" si="39"/>
        <v>47545</v>
      </c>
    </row>
    <row r="2536" spans="10:11" x14ac:dyDescent="0.2">
      <c r="J2536" s="36">
        <v>47546</v>
      </c>
      <c r="K2536" s="126">
        <f t="shared" si="39"/>
        <v>47546</v>
      </c>
    </row>
    <row r="2537" spans="10:11" x14ac:dyDescent="0.2">
      <c r="J2537" s="36">
        <v>47547</v>
      </c>
      <c r="K2537" s="126">
        <f t="shared" si="39"/>
        <v>47547</v>
      </c>
    </row>
    <row r="2538" spans="10:11" x14ac:dyDescent="0.2">
      <c r="J2538" s="36">
        <v>47548</v>
      </c>
      <c r="K2538" s="126">
        <f t="shared" si="39"/>
        <v>47548</v>
      </c>
    </row>
    <row r="2539" spans="10:11" x14ac:dyDescent="0.2">
      <c r="J2539" s="36">
        <v>47549</v>
      </c>
      <c r="K2539" s="126">
        <f t="shared" si="39"/>
        <v>47549</v>
      </c>
    </row>
    <row r="2540" spans="10:11" x14ac:dyDescent="0.2">
      <c r="J2540" s="36">
        <v>47550</v>
      </c>
      <c r="K2540" s="126">
        <f t="shared" si="39"/>
        <v>47550</v>
      </c>
    </row>
    <row r="2541" spans="10:11" x14ac:dyDescent="0.2">
      <c r="J2541" s="36">
        <v>47551</v>
      </c>
      <c r="K2541" s="126">
        <f t="shared" si="39"/>
        <v>47551</v>
      </c>
    </row>
    <row r="2542" spans="10:11" x14ac:dyDescent="0.2">
      <c r="J2542" s="36">
        <v>47552</v>
      </c>
      <c r="K2542" s="126">
        <f t="shared" si="39"/>
        <v>47552</v>
      </c>
    </row>
    <row r="2543" spans="10:11" x14ac:dyDescent="0.2">
      <c r="J2543" s="36">
        <v>47553</v>
      </c>
      <c r="K2543" s="126">
        <f t="shared" si="39"/>
        <v>47553</v>
      </c>
    </row>
    <row r="2544" spans="10:11" x14ac:dyDescent="0.2">
      <c r="J2544" s="36">
        <v>47554</v>
      </c>
      <c r="K2544" s="126">
        <f t="shared" si="39"/>
        <v>47554</v>
      </c>
    </row>
    <row r="2545" spans="10:11" x14ac:dyDescent="0.2">
      <c r="J2545" s="36">
        <v>47555</v>
      </c>
      <c r="K2545" s="126">
        <f t="shared" si="39"/>
        <v>47555</v>
      </c>
    </row>
    <row r="2546" spans="10:11" x14ac:dyDescent="0.2">
      <c r="J2546" s="36">
        <v>47556</v>
      </c>
      <c r="K2546" s="126">
        <f t="shared" si="39"/>
        <v>47556</v>
      </c>
    </row>
    <row r="2547" spans="10:11" x14ac:dyDescent="0.2">
      <c r="J2547" s="36">
        <v>47557</v>
      </c>
      <c r="K2547" s="126">
        <f t="shared" si="39"/>
        <v>47557</v>
      </c>
    </row>
    <row r="2548" spans="10:11" x14ac:dyDescent="0.2">
      <c r="J2548" s="36">
        <v>47558</v>
      </c>
      <c r="K2548" s="126">
        <f t="shared" si="39"/>
        <v>47558</v>
      </c>
    </row>
    <row r="2549" spans="10:11" x14ac:dyDescent="0.2">
      <c r="J2549" s="36">
        <v>47559</v>
      </c>
      <c r="K2549" s="126">
        <f t="shared" si="39"/>
        <v>47559</v>
      </c>
    </row>
    <row r="2550" spans="10:11" x14ac:dyDescent="0.2">
      <c r="J2550" s="36">
        <v>47560</v>
      </c>
      <c r="K2550" s="126">
        <f t="shared" si="39"/>
        <v>47560</v>
      </c>
    </row>
    <row r="2551" spans="10:11" x14ac:dyDescent="0.2">
      <c r="J2551" s="36">
        <v>47561</v>
      </c>
      <c r="K2551" s="126">
        <f t="shared" si="39"/>
        <v>47561</v>
      </c>
    </row>
    <row r="2552" spans="10:11" x14ac:dyDescent="0.2">
      <c r="J2552" s="36">
        <v>47562</v>
      </c>
      <c r="K2552" s="126">
        <f t="shared" si="39"/>
        <v>47562</v>
      </c>
    </row>
    <row r="2553" spans="10:11" x14ac:dyDescent="0.2">
      <c r="J2553" s="36">
        <v>47563</v>
      </c>
      <c r="K2553" s="126">
        <f t="shared" si="39"/>
        <v>47563</v>
      </c>
    </row>
    <row r="2554" spans="10:11" x14ac:dyDescent="0.2">
      <c r="J2554" s="36">
        <v>47564</v>
      </c>
      <c r="K2554" s="126">
        <f t="shared" si="39"/>
        <v>47564</v>
      </c>
    </row>
    <row r="2555" spans="10:11" x14ac:dyDescent="0.2">
      <c r="J2555" s="36">
        <v>47565</v>
      </c>
      <c r="K2555" s="126">
        <f t="shared" si="39"/>
        <v>47565</v>
      </c>
    </row>
    <row r="2556" spans="10:11" x14ac:dyDescent="0.2">
      <c r="J2556" s="36">
        <v>47566</v>
      </c>
      <c r="K2556" s="126">
        <f t="shared" si="39"/>
        <v>47566</v>
      </c>
    </row>
    <row r="2557" spans="10:11" x14ac:dyDescent="0.2">
      <c r="J2557" s="36">
        <v>47567</v>
      </c>
      <c r="K2557" s="126">
        <f t="shared" si="39"/>
        <v>47567</v>
      </c>
    </row>
    <row r="2558" spans="10:11" x14ac:dyDescent="0.2">
      <c r="J2558" s="36">
        <v>47568</v>
      </c>
      <c r="K2558" s="126">
        <f t="shared" si="39"/>
        <v>47568</v>
      </c>
    </row>
    <row r="2559" spans="10:11" x14ac:dyDescent="0.2">
      <c r="J2559" s="36">
        <v>47569</v>
      </c>
      <c r="K2559" s="126">
        <f t="shared" si="39"/>
        <v>47569</v>
      </c>
    </row>
    <row r="2560" spans="10:11" x14ac:dyDescent="0.2">
      <c r="J2560" s="36">
        <v>47570</v>
      </c>
      <c r="K2560" s="126">
        <f t="shared" si="39"/>
        <v>47570</v>
      </c>
    </row>
    <row r="2561" spans="10:11" x14ac:dyDescent="0.2">
      <c r="J2561" s="36">
        <v>47571</v>
      </c>
      <c r="K2561" s="126">
        <f t="shared" si="39"/>
        <v>47571</v>
      </c>
    </row>
    <row r="2562" spans="10:11" x14ac:dyDescent="0.2">
      <c r="J2562" s="36">
        <v>47572</v>
      </c>
      <c r="K2562" s="126">
        <f t="shared" si="39"/>
        <v>47572</v>
      </c>
    </row>
    <row r="2563" spans="10:11" x14ac:dyDescent="0.2">
      <c r="J2563" s="36">
        <v>47573</v>
      </c>
      <c r="K2563" s="126">
        <f t="shared" si="39"/>
        <v>47573</v>
      </c>
    </row>
    <row r="2564" spans="10:11" x14ac:dyDescent="0.2">
      <c r="J2564" s="36">
        <v>47574</v>
      </c>
      <c r="K2564" s="126">
        <f t="shared" ref="K2564:K2627" si="40">+J2564</f>
        <v>47574</v>
      </c>
    </row>
    <row r="2565" spans="10:11" x14ac:dyDescent="0.2">
      <c r="J2565" s="36">
        <v>47575</v>
      </c>
      <c r="K2565" s="126">
        <f t="shared" si="40"/>
        <v>47575</v>
      </c>
    </row>
    <row r="2566" spans="10:11" x14ac:dyDescent="0.2">
      <c r="J2566" s="36">
        <v>47576</v>
      </c>
      <c r="K2566" s="126">
        <f t="shared" si="40"/>
        <v>47576</v>
      </c>
    </row>
    <row r="2567" spans="10:11" x14ac:dyDescent="0.2">
      <c r="J2567" s="36">
        <v>47577</v>
      </c>
      <c r="K2567" s="126">
        <f t="shared" si="40"/>
        <v>47577</v>
      </c>
    </row>
    <row r="2568" spans="10:11" x14ac:dyDescent="0.2">
      <c r="J2568" s="36">
        <v>47578</v>
      </c>
      <c r="K2568" s="126">
        <f t="shared" si="40"/>
        <v>47578</v>
      </c>
    </row>
    <row r="2569" spans="10:11" x14ac:dyDescent="0.2">
      <c r="J2569" s="36">
        <v>47579</v>
      </c>
      <c r="K2569" s="126">
        <f t="shared" si="40"/>
        <v>47579</v>
      </c>
    </row>
    <row r="2570" spans="10:11" x14ac:dyDescent="0.2">
      <c r="J2570" s="36">
        <v>47580</v>
      </c>
      <c r="K2570" s="126">
        <f t="shared" si="40"/>
        <v>47580</v>
      </c>
    </row>
    <row r="2571" spans="10:11" x14ac:dyDescent="0.2">
      <c r="J2571" s="36">
        <v>47581</v>
      </c>
      <c r="K2571" s="126">
        <f t="shared" si="40"/>
        <v>47581</v>
      </c>
    </row>
    <row r="2572" spans="10:11" x14ac:dyDescent="0.2">
      <c r="J2572" s="36">
        <v>47582</v>
      </c>
      <c r="K2572" s="126">
        <f t="shared" si="40"/>
        <v>47582</v>
      </c>
    </row>
    <row r="2573" spans="10:11" x14ac:dyDescent="0.2">
      <c r="J2573" s="36">
        <v>47583</v>
      </c>
      <c r="K2573" s="126">
        <f t="shared" si="40"/>
        <v>47583</v>
      </c>
    </row>
    <row r="2574" spans="10:11" x14ac:dyDescent="0.2">
      <c r="J2574" s="36">
        <v>47584</v>
      </c>
      <c r="K2574" s="126">
        <f t="shared" si="40"/>
        <v>47584</v>
      </c>
    </row>
    <row r="2575" spans="10:11" x14ac:dyDescent="0.2">
      <c r="J2575" s="36">
        <v>47585</v>
      </c>
      <c r="K2575" s="126">
        <f t="shared" si="40"/>
        <v>47585</v>
      </c>
    </row>
    <row r="2576" spans="10:11" x14ac:dyDescent="0.2">
      <c r="J2576" s="36">
        <v>47586</v>
      </c>
      <c r="K2576" s="126">
        <f t="shared" si="40"/>
        <v>47586</v>
      </c>
    </row>
    <row r="2577" spans="10:11" x14ac:dyDescent="0.2">
      <c r="J2577" s="36">
        <v>47587</v>
      </c>
      <c r="K2577" s="126">
        <f t="shared" si="40"/>
        <v>47587</v>
      </c>
    </row>
    <row r="2578" spans="10:11" x14ac:dyDescent="0.2">
      <c r="J2578" s="36">
        <v>47588</v>
      </c>
      <c r="K2578" s="126">
        <f t="shared" si="40"/>
        <v>47588</v>
      </c>
    </row>
    <row r="2579" spans="10:11" x14ac:dyDescent="0.2">
      <c r="J2579" s="36">
        <v>47589</v>
      </c>
      <c r="K2579" s="126">
        <f t="shared" si="40"/>
        <v>47589</v>
      </c>
    </row>
    <row r="2580" spans="10:11" x14ac:dyDescent="0.2">
      <c r="J2580" s="36">
        <v>47590</v>
      </c>
      <c r="K2580" s="126">
        <f t="shared" si="40"/>
        <v>47590</v>
      </c>
    </row>
    <row r="2581" spans="10:11" x14ac:dyDescent="0.2">
      <c r="J2581" s="36">
        <v>47591</v>
      </c>
      <c r="K2581" s="126">
        <f t="shared" si="40"/>
        <v>47591</v>
      </c>
    </row>
    <row r="2582" spans="10:11" x14ac:dyDescent="0.2">
      <c r="J2582" s="36">
        <v>47592</v>
      </c>
      <c r="K2582" s="126">
        <f t="shared" si="40"/>
        <v>47592</v>
      </c>
    </row>
    <row r="2583" spans="10:11" x14ac:dyDescent="0.2">
      <c r="J2583" s="36">
        <v>47593</v>
      </c>
      <c r="K2583" s="126">
        <f t="shared" si="40"/>
        <v>47593</v>
      </c>
    </row>
    <row r="2584" spans="10:11" x14ac:dyDescent="0.2">
      <c r="J2584" s="36">
        <v>47594</v>
      </c>
      <c r="K2584" s="126">
        <f t="shared" si="40"/>
        <v>47594</v>
      </c>
    </row>
    <row r="2585" spans="10:11" x14ac:dyDescent="0.2">
      <c r="J2585" s="36">
        <v>47595</v>
      </c>
      <c r="K2585" s="126">
        <f t="shared" si="40"/>
        <v>47595</v>
      </c>
    </row>
    <row r="2586" spans="10:11" x14ac:dyDescent="0.2">
      <c r="J2586" s="36">
        <v>47596</v>
      </c>
      <c r="K2586" s="126">
        <f t="shared" si="40"/>
        <v>47596</v>
      </c>
    </row>
    <row r="2587" spans="10:11" x14ac:dyDescent="0.2">
      <c r="J2587" s="36">
        <v>47597</v>
      </c>
      <c r="K2587" s="126">
        <f t="shared" si="40"/>
        <v>47597</v>
      </c>
    </row>
    <row r="2588" spans="10:11" x14ac:dyDescent="0.2">
      <c r="J2588" s="36">
        <v>47598</v>
      </c>
      <c r="K2588" s="126">
        <f t="shared" si="40"/>
        <v>47598</v>
      </c>
    </row>
    <row r="2589" spans="10:11" x14ac:dyDescent="0.2">
      <c r="J2589" s="36">
        <v>47599</v>
      </c>
      <c r="K2589" s="126">
        <f t="shared" si="40"/>
        <v>47599</v>
      </c>
    </row>
    <row r="2590" spans="10:11" x14ac:dyDescent="0.2">
      <c r="J2590" s="36">
        <v>47600</v>
      </c>
      <c r="K2590" s="126">
        <f t="shared" si="40"/>
        <v>47600</v>
      </c>
    </row>
    <row r="2591" spans="10:11" x14ac:dyDescent="0.2">
      <c r="J2591" s="36">
        <v>47601</v>
      </c>
      <c r="K2591" s="126">
        <f t="shared" si="40"/>
        <v>47601</v>
      </c>
    </row>
    <row r="2592" spans="10:11" x14ac:dyDescent="0.2">
      <c r="J2592" s="36">
        <v>47602</v>
      </c>
      <c r="K2592" s="126">
        <f t="shared" si="40"/>
        <v>47602</v>
      </c>
    </row>
    <row r="2593" spans="10:11" x14ac:dyDescent="0.2">
      <c r="J2593" s="36">
        <v>47603</v>
      </c>
      <c r="K2593" s="126">
        <f t="shared" si="40"/>
        <v>47603</v>
      </c>
    </row>
    <row r="2594" spans="10:11" x14ac:dyDescent="0.2">
      <c r="J2594" s="36">
        <v>47604</v>
      </c>
      <c r="K2594" s="126">
        <f t="shared" si="40"/>
        <v>47604</v>
      </c>
    </row>
    <row r="2595" spans="10:11" x14ac:dyDescent="0.2">
      <c r="J2595" s="36">
        <v>47605</v>
      </c>
      <c r="K2595" s="126">
        <f t="shared" si="40"/>
        <v>47605</v>
      </c>
    </row>
    <row r="2596" spans="10:11" x14ac:dyDescent="0.2">
      <c r="J2596" s="36">
        <v>47606</v>
      </c>
      <c r="K2596" s="126">
        <f t="shared" si="40"/>
        <v>47606</v>
      </c>
    </row>
    <row r="2597" spans="10:11" x14ac:dyDescent="0.2">
      <c r="J2597" s="36">
        <v>47607</v>
      </c>
      <c r="K2597" s="126">
        <f t="shared" si="40"/>
        <v>47607</v>
      </c>
    </row>
    <row r="2598" spans="10:11" x14ac:dyDescent="0.2">
      <c r="J2598" s="36">
        <v>47608</v>
      </c>
      <c r="K2598" s="126">
        <f t="shared" si="40"/>
        <v>47608</v>
      </c>
    </row>
    <row r="2599" spans="10:11" x14ac:dyDescent="0.2">
      <c r="J2599" s="36">
        <v>47609</v>
      </c>
      <c r="K2599" s="126">
        <f t="shared" si="40"/>
        <v>47609</v>
      </c>
    </row>
    <row r="2600" spans="10:11" x14ac:dyDescent="0.2">
      <c r="J2600" s="36">
        <v>47610</v>
      </c>
      <c r="K2600" s="126">
        <f t="shared" si="40"/>
        <v>47610</v>
      </c>
    </row>
    <row r="2601" spans="10:11" x14ac:dyDescent="0.2">
      <c r="J2601" s="36">
        <v>47611</v>
      </c>
      <c r="K2601" s="126">
        <f t="shared" si="40"/>
        <v>47611</v>
      </c>
    </row>
    <row r="2602" spans="10:11" x14ac:dyDescent="0.2">
      <c r="J2602" s="36">
        <v>47612</v>
      </c>
      <c r="K2602" s="126">
        <f t="shared" si="40"/>
        <v>47612</v>
      </c>
    </row>
    <row r="2603" spans="10:11" x14ac:dyDescent="0.2">
      <c r="J2603" s="36">
        <v>47613</v>
      </c>
      <c r="K2603" s="126">
        <f t="shared" si="40"/>
        <v>47613</v>
      </c>
    </row>
    <row r="2604" spans="10:11" x14ac:dyDescent="0.2">
      <c r="J2604" s="36">
        <v>47614</v>
      </c>
      <c r="K2604" s="126">
        <f t="shared" si="40"/>
        <v>47614</v>
      </c>
    </row>
    <row r="2605" spans="10:11" x14ac:dyDescent="0.2">
      <c r="J2605" s="36">
        <v>47615</v>
      </c>
      <c r="K2605" s="126">
        <f t="shared" si="40"/>
        <v>47615</v>
      </c>
    </row>
    <row r="2606" spans="10:11" x14ac:dyDescent="0.2">
      <c r="J2606" s="36">
        <v>47616</v>
      </c>
      <c r="K2606" s="126">
        <f t="shared" si="40"/>
        <v>47616</v>
      </c>
    </row>
    <row r="2607" spans="10:11" x14ac:dyDescent="0.2">
      <c r="J2607" s="36">
        <v>47617</v>
      </c>
      <c r="K2607" s="126">
        <f t="shared" si="40"/>
        <v>47617</v>
      </c>
    </row>
    <row r="2608" spans="10:11" x14ac:dyDescent="0.2">
      <c r="J2608" s="36">
        <v>47618</v>
      </c>
      <c r="K2608" s="126">
        <f t="shared" si="40"/>
        <v>47618</v>
      </c>
    </row>
    <row r="2609" spans="10:11" x14ac:dyDescent="0.2">
      <c r="J2609" s="36">
        <v>47619</v>
      </c>
      <c r="K2609" s="126">
        <f t="shared" si="40"/>
        <v>47619</v>
      </c>
    </row>
    <row r="2610" spans="10:11" x14ac:dyDescent="0.2">
      <c r="J2610" s="36">
        <v>47620</v>
      </c>
      <c r="K2610" s="126">
        <f t="shared" si="40"/>
        <v>47620</v>
      </c>
    </row>
    <row r="2611" spans="10:11" x14ac:dyDescent="0.2">
      <c r="J2611" s="36">
        <v>47621</v>
      </c>
      <c r="K2611" s="126">
        <f t="shared" si="40"/>
        <v>47621</v>
      </c>
    </row>
    <row r="2612" spans="10:11" x14ac:dyDescent="0.2">
      <c r="J2612" s="36">
        <v>47622</v>
      </c>
      <c r="K2612" s="126">
        <f t="shared" si="40"/>
        <v>47622</v>
      </c>
    </row>
    <row r="2613" spans="10:11" x14ac:dyDescent="0.2">
      <c r="J2613" s="36">
        <v>47623</v>
      </c>
      <c r="K2613" s="126">
        <f t="shared" si="40"/>
        <v>47623</v>
      </c>
    </row>
    <row r="2614" spans="10:11" x14ac:dyDescent="0.2">
      <c r="J2614" s="36">
        <v>47624</v>
      </c>
      <c r="K2614" s="126">
        <f t="shared" si="40"/>
        <v>47624</v>
      </c>
    </row>
    <row r="2615" spans="10:11" x14ac:dyDescent="0.2">
      <c r="J2615" s="36">
        <v>47625</v>
      </c>
      <c r="K2615" s="126">
        <f t="shared" si="40"/>
        <v>47625</v>
      </c>
    </row>
    <row r="2616" spans="10:11" x14ac:dyDescent="0.2">
      <c r="J2616" s="36">
        <v>47626</v>
      </c>
      <c r="K2616" s="126">
        <f t="shared" si="40"/>
        <v>47626</v>
      </c>
    </row>
    <row r="2617" spans="10:11" x14ac:dyDescent="0.2">
      <c r="J2617" s="36">
        <v>47627</v>
      </c>
      <c r="K2617" s="126">
        <f t="shared" si="40"/>
        <v>47627</v>
      </c>
    </row>
    <row r="2618" spans="10:11" x14ac:dyDescent="0.2">
      <c r="J2618" s="36">
        <v>47628</v>
      </c>
      <c r="K2618" s="126">
        <f t="shared" si="40"/>
        <v>47628</v>
      </c>
    </row>
    <row r="2619" spans="10:11" x14ac:dyDescent="0.2">
      <c r="J2619" s="36">
        <v>47629</v>
      </c>
      <c r="K2619" s="126">
        <f t="shared" si="40"/>
        <v>47629</v>
      </c>
    </row>
    <row r="2620" spans="10:11" x14ac:dyDescent="0.2">
      <c r="J2620" s="36">
        <v>47630</v>
      </c>
      <c r="K2620" s="126">
        <f t="shared" si="40"/>
        <v>47630</v>
      </c>
    </row>
    <row r="2621" spans="10:11" x14ac:dyDescent="0.2">
      <c r="J2621" s="36">
        <v>47631</v>
      </c>
      <c r="K2621" s="126">
        <f t="shared" si="40"/>
        <v>47631</v>
      </c>
    </row>
    <row r="2622" spans="10:11" x14ac:dyDescent="0.2">
      <c r="J2622" s="36">
        <v>47632</v>
      </c>
      <c r="K2622" s="126">
        <f t="shared" si="40"/>
        <v>47632</v>
      </c>
    </row>
    <row r="2623" spans="10:11" x14ac:dyDescent="0.2">
      <c r="J2623" s="36">
        <v>47633</v>
      </c>
      <c r="K2623" s="126">
        <f t="shared" si="40"/>
        <v>47633</v>
      </c>
    </row>
    <row r="2624" spans="10:11" x14ac:dyDescent="0.2">
      <c r="J2624" s="36">
        <v>47634</v>
      </c>
      <c r="K2624" s="126">
        <f t="shared" si="40"/>
        <v>47634</v>
      </c>
    </row>
    <row r="2625" spans="10:11" x14ac:dyDescent="0.2">
      <c r="J2625" s="36">
        <v>47635</v>
      </c>
      <c r="K2625" s="126">
        <f t="shared" si="40"/>
        <v>47635</v>
      </c>
    </row>
    <row r="2626" spans="10:11" x14ac:dyDescent="0.2">
      <c r="J2626" s="36">
        <v>47636</v>
      </c>
      <c r="K2626" s="126">
        <f t="shared" si="40"/>
        <v>47636</v>
      </c>
    </row>
    <row r="2627" spans="10:11" x14ac:dyDescent="0.2">
      <c r="J2627" s="36">
        <v>47637</v>
      </c>
      <c r="K2627" s="126">
        <f t="shared" si="40"/>
        <v>47637</v>
      </c>
    </row>
    <row r="2628" spans="10:11" x14ac:dyDescent="0.2">
      <c r="J2628" s="36">
        <v>47638</v>
      </c>
      <c r="K2628" s="126">
        <f t="shared" ref="K2628:K2691" si="41">+J2628</f>
        <v>47638</v>
      </c>
    </row>
    <row r="2629" spans="10:11" x14ac:dyDescent="0.2">
      <c r="J2629" s="36">
        <v>47639</v>
      </c>
      <c r="K2629" s="126">
        <f t="shared" si="41"/>
        <v>47639</v>
      </c>
    </row>
    <row r="2630" spans="10:11" x14ac:dyDescent="0.2">
      <c r="J2630" s="36">
        <v>47640</v>
      </c>
      <c r="K2630" s="126">
        <f t="shared" si="41"/>
        <v>47640</v>
      </c>
    </row>
    <row r="2631" spans="10:11" x14ac:dyDescent="0.2">
      <c r="J2631" s="36">
        <v>47641</v>
      </c>
      <c r="K2631" s="126">
        <f t="shared" si="41"/>
        <v>47641</v>
      </c>
    </row>
    <row r="2632" spans="10:11" x14ac:dyDescent="0.2">
      <c r="J2632" s="36">
        <v>47642</v>
      </c>
      <c r="K2632" s="126">
        <f t="shared" si="41"/>
        <v>47642</v>
      </c>
    </row>
    <row r="2633" spans="10:11" x14ac:dyDescent="0.2">
      <c r="J2633" s="36">
        <v>47643</v>
      </c>
      <c r="K2633" s="126">
        <f t="shared" si="41"/>
        <v>47643</v>
      </c>
    </row>
    <row r="2634" spans="10:11" x14ac:dyDescent="0.2">
      <c r="J2634" s="36">
        <v>47644</v>
      </c>
      <c r="K2634" s="126">
        <f t="shared" si="41"/>
        <v>47644</v>
      </c>
    </row>
    <row r="2635" spans="10:11" x14ac:dyDescent="0.2">
      <c r="J2635" s="36">
        <v>47645</v>
      </c>
      <c r="K2635" s="126">
        <f t="shared" si="41"/>
        <v>47645</v>
      </c>
    </row>
    <row r="2636" spans="10:11" x14ac:dyDescent="0.2">
      <c r="J2636" s="36">
        <v>47646</v>
      </c>
      <c r="K2636" s="126">
        <f t="shared" si="41"/>
        <v>47646</v>
      </c>
    </row>
    <row r="2637" spans="10:11" x14ac:dyDescent="0.2">
      <c r="J2637" s="36">
        <v>47647</v>
      </c>
      <c r="K2637" s="126">
        <f t="shared" si="41"/>
        <v>47647</v>
      </c>
    </row>
    <row r="2638" spans="10:11" x14ac:dyDescent="0.2">
      <c r="J2638" s="36">
        <v>47648</v>
      </c>
      <c r="K2638" s="126">
        <f t="shared" si="41"/>
        <v>47648</v>
      </c>
    </row>
    <row r="2639" spans="10:11" x14ac:dyDescent="0.2">
      <c r="J2639" s="36">
        <v>47649</v>
      </c>
      <c r="K2639" s="126">
        <f t="shared" si="41"/>
        <v>47649</v>
      </c>
    </row>
    <row r="2640" spans="10:11" x14ac:dyDescent="0.2">
      <c r="J2640" s="36">
        <v>47650</v>
      </c>
      <c r="K2640" s="126">
        <f t="shared" si="41"/>
        <v>47650</v>
      </c>
    </row>
    <row r="2641" spans="10:11" x14ac:dyDescent="0.2">
      <c r="J2641" s="36">
        <v>47651</v>
      </c>
      <c r="K2641" s="126">
        <f t="shared" si="41"/>
        <v>47651</v>
      </c>
    </row>
    <row r="2642" spans="10:11" x14ac:dyDescent="0.2">
      <c r="J2642" s="36">
        <v>47652</v>
      </c>
      <c r="K2642" s="126">
        <f t="shared" si="41"/>
        <v>47652</v>
      </c>
    </row>
    <row r="2643" spans="10:11" x14ac:dyDescent="0.2">
      <c r="J2643" s="36">
        <v>47653</v>
      </c>
      <c r="K2643" s="126">
        <f t="shared" si="41"/>
        <v>47653</v>
      </c>
    </row>
    <row r="2644" spans="10:11" x14ac:dyDescent="0.2">
      <c r="J2644" s="36">
        <v>47654</v>
      </c>
      <c r="K2644" s="126">
        <f t="shared" si="41"/>
        <v>47654</v>
      </c>
    </row>
    <row r="2645" spans="10:11" x14ac:dyDescent="0.2">
      <c r="J2645" s="36">
        <v>47655</v>
      </c>
      <c r="K2645" s="126">
        <f t="shared" si="41"/>
        <v>47655</v>
      </c>
    </row>
    <row r="2646" spans="10:11" x14ac:dyDescent="0.2">
      <c r="J2646" s="36">
        <v>47656</v>
      </c>
      <c r="K2646" s="126">
        <f t="shared" si="41"/>
        <v>47656</v>
      </c>
    </row>
    <row r="2647" spans="10:11" x14ac:dyDescent="0.2">
      <c r="J2647" s="36">
        <v>47657</v>
      </c>
      <c r="K2647" s="126">
        <f t="shared" si="41"/>
        <v>47657</v>
      </c>
    </row>
    <row r="2648" spans="10:11" x14ac:dyDescent="0.2">
      <c r="J2648" s="36">
        <v>47658</v>
      </c>
      <c r="K2648" s="126">
        <f t="shared" si="41"/>
        <v>47658</v>
      </c>
    </row>
    <row r="2649" spans="10:11" x14ac:dyDescent="0.2">
      <c r="J2649" s="36">
        <v>47659</v>
      </c>
      <c r="K2649" s="126">
        <f t="shared" si="41"/>
        <v>47659</v>
      </c>
    </row>
    <row r="2650" spans="10:11" x14ac:dyDescent="0.2">
      <c r="J2650" s="36">
        <v>47660</v>
      </c>
      <c r="K2650" s="126">
        <f t="shared" si="41"/>
        <v>47660</v>
      </c>
    </row>
    <row r="2651" spans="10:11" x14ac:dyDescent="0.2">
      <c r="J2651" s="36">
        <v>47661</v>
      </c>
      <c r="K2651" s="126">
        <f t="shared" si="41"/>
        <v>47661</v>
      </c>
    </row>
    <row r="2652" spans="10:11" x14ac:dyDescent="0.2">
      <c r="J2652" s="36">
        <v>47662</v>
      </c>
      <c r="K2652" s="126">
        <f t="shared" si="41"/>
        <v>47662</v>
      </c>
    </row>
    <row r="2653" spans="10:11" x14ac:dyDescent="0.2">
      <c r="J2653" s="36">
        <v>47663</v>
      </c>
      <c r="K2653" s="126">
        <f t="shared" si="41"/>
        <v>47663</v>
      </c>
    </row>
    <row r="2654" spans="10:11" x14ac:dyDescent="0.2">
      <c r="J2654" s="36">
        <v>47664</v>
      </c>
      <c r="K2654" s="126">
        <f t="shared" si="41"/>
        <v>47664</v>
      </c>
    </row>
    <row r="2655" spans="10:11" x14ac:dyDescent="0.2">
      <c r="J2655" s="36">
        <v>47665</v>
      </c>
      <c r="K2655" s="126">
        <f t="shared" si="41"/>
        <v>47665</v>
      </c>
    </row>
    <row r="2656" spans="10:11" x14ac:dyDescent="0.2">
      <c r="J2656" s="36">
        <v>47666</v>
      </c>
      <c r="K2656" s="126">
        <f t="shared" si="41"/>
        <v>47666</v>
      </c>
    </row>
    <row r="2657" spans="10:11" x14ac:dyDescent="0.2">
      <c r="J2657" s="36">
        <v>47667</v>
      </c>
      <c r="K2657" s="126">
        <f t="shared" si="41"/>
        <v>47667</v>
      </c>
    </row>
    <row r="2658" spans="10:11" x14ac:dyDescent="0.2">
      <c r="J2658" s="36">
        <v>47668</v>
      </c>
      <c r="K2658" s="126">
        <f t="shared" si="41"/>
        <v>47668</v>
      </c>
    </row>
    <row r="2659" spans="10:11" x14ac:dyDescent="0.2">
      <c r="J2659" s="36">
        <v>47669</v>
      </c>
      <c r="K2659" s="126">
        <f t="shared" si="41"/>
        <v>47669</v>
      </c>
    </row>
    <row r="2660" spans="10:11" x14ac:dyDescent="0.2">
      <c r="J2660" s="36">
        <v>47670</v>
      </c>
      <c r="K2660" s="126">
        <f t="shared" si="41"/>
        <v>47670</v>
      </c>
    </row>
    <row r="2661" spans="10:11" x14ac:dyDescent="0.2">
      <c r="J2661" s="36">
        <v>47671</v>
      </c>
      <c r="K2661" s="126">
        <f t="shared" si="41"/>
        <v>47671</v>
      </c>
    </row>
    <row r="2662" spans="10:11" x14ac:dyDescent="0.2">
      <c r="J2662" s="36">
        <v>47672</v>
      </c>
      <c r="K2662" s="126">
        <f t="shared" si="41"/>
        <v>47672</v>
      </c>
    </row>
    <row r="2663" spans="10:11" x14ac:dyDescent="0.2">
      <c r="J2663" s="36">
        <v>47673</v>
      </c>
      <c r="K2663" s="126">
        <f t="shared" si="41"/>
        <v>47673</v>
      </c>
    </row>
    <row r="2664" spans="10:11" x14ac:dyDescent="0.2">
      <c r="J2664" s="36">
        <v>47674</v>
      </c>
      <c r="K2664" s="126">
        <f t="shared" si="41"/>
        <v>47674</v>
      </c>
    </row>
    <row r="2665" spans="10:11" x14ac:dyDescent="0.2">
      <c r="J2665" s="36">
        <v>47675</v>
      </c>
      <c r="K2665" s="126">
        <f t="shared" si="41"/>
        <v>47675</v>
      </c>
    </row>
    <row r="2666" spans="10:11" x14ac:dyDescent="0.2">
      <c r="J2666" s="36">
        <v>47676</v>
      </c>
      <c r="K2666" s="126">
        <f t="shared" si="41"/>
        <v>47676</v>
      </c>
    </row>
    <row r="2667" spans="10:11" x14ac:dyDescent="0.2">
      <c r="J2667" s="36">
        <v>47677</v>
      </c>
      <c r="K2667" s="126">
        <f t="shared" si="41"/>
        <v>47677</v>
      </c>
    </row>
    <row r="2668" spans="10:11" x14ac:dyDescent="0.2">
      <c r="J2668" s="36">
        <v>47678</v>
      </c>
      <c r="K2668" s="126">
        <f t="shared" si="41"/>
        <v>47678</v>
      </c>
    </row>
    <row r="2669" spans="10:11" x14ac:dyDescent="0.2">
      <c r="J2669" s="36">
        <v>47679</v>
      </c>
      <c r="K2669" s="126">
        <f t="shared" si="41"/>
        <v>47679</v>
      </c>
    </row>
    <row r="2670" spans="10:11" x14ac:dyDescent="0.2">
      <c r="J2670" s="36">
        <v>47680</v>
      </c>
      <c r="K2670" s="126">
        <f t="shared" si="41"/>
        <v>47680</v>
      </c>
    </row>
    <row r="2671" spans="10:11" x14ac:dyDescent="0.2">
      <c r="J2671" s="36">
        <v>47681</v>
      </c>
      <c r="K2671" s="126">
        <f t="shared" si="41"/>
        <v>47681</v>
      </c>
    </row>
    <row r="2672" spans="10:11" x14ac:dyDescent="0.2">
      <c r="J2672" s="36">
        <v>47682</v>
      </c>
      <c r="K2672" s="126">
        <f t="shared" si="41"/>
        <v>47682</v>
      </c>
    </row>
    <row r="2673" spans="10:11" x14ac:dyDescent="0.2">
      <c r="J2673" s="36">
        <v>47683</v>
      </c>
      <c r="K2673" s="126">
        <f t="shared" si="41"/>
        <v>47683</v>
      </c>
    </row>
    <row r="2674" spans="10:11" x14ac:dyDescent="0.2">
      <c r="J2674" s="36">
        <v>47684</v>
      </c>
      <c r="K2674" s="126">
        <f t="shared" si="41"/>
        <v>47684</v>
      </c>
    </row>
    <row r="2675" spans="10:11" x14ac:dyDescent="0.2">
      <c r="J2675" s="36">
        <v>47685</v>
      </c>
      <c r="K2675" s="126">
        <f t="shared" si="41"/>
        <v>47685</v>
      </c>
    </row>
    <row r="2676" spans="10:11" x14ac:dyDescent="0.2">
      <c r="J2676" s="36">
        <v>47686</v>
      </c>
      <c r="K2676" s="126">
        <f t="shared" si="41"/>
        <v>47686</v>
      </c>
    </row>
    <row r="2677" spans="10:11" x14ac:dyDescent="0.2">
      <c r="J2677" s="36">
        <v>47687</v>
      </c>
      <c r="K2677" s="126">
        <f t="shared" si="41"/>
        <v>47687</v>
      </c>
    </row>
    <row r="2678" spans="10:11" x14ac:dyDescent="0.2">
      <c r="J2678" s="36">
        <v>47688</v>
      </c>
      <c r="K2678" s="126">
        <f t="shared" si="41"/>
        <v>47688</v>
      </c>
    </row>
    <row r="2679" spans="10:11" x14ac:dyDescent="0.2">
      <c r="J2679" s="36">
        <v>47689</v>
      </c>
      <c r="K2679" s="126">
        <f t="shared" si="41"/>
        <v>47689</v>
      </c>
    </row>
    <row r="2680" spans="10:11" x14ac:dyDescent="0.2">
      <c r="J2680" s="36">
        <v>47690</v>
      </c>
      <c r="K2680" s="126">
        <f t="shared" si="41"/>
        <v>47690</v>
      </c>
    </row>
    <row r="2681" spans="10:11" x14ac:dyDescent="0.2">
      <c r="J2681" s="36">
        <v>47691</v>
      </c>
      <c r="K2681" s="126">
        <f t="shared" si="41"/>
        <v>47691</v>
      </c>
    </row>
    <row r="2682" spans="10:11" x14ac:dyDescent="0.2">
      <c r="J2682" s="36">
        <v>47692</v>
      </c>
      <c r="K2682" s="126">
        <f t="shared" si="41"/>
        <v>47692</v>
      </c>
    </row>
    <row r="2683" spans="10:11" x14ac:dyDescent="0.2">
      <c r="J2683" s="36">
        <v>47693</v>
      </c>
      <c r="K2683" s="126">
        <f t="shared" si="41"/>
        <v>47693</v>
      </c>
    </row>
    <row r="2684" spans="10:11" x14ac:dyDescent="0.2">
      <c r="J2684" s="36">
        <v>47694</v>
      </c>
      <c r="K2684" s="126">
        <f t="shared" si="41"/>
        <v>47694</v>
      </c>
    </row>
    <row r="2685" spans="10:11" x14ac:dyDescent="0.2">
      <c r="J2685" s="36">
        <v>47695</v>
      </c>
      <c r="K2685" s="126">
        <f t="shared" si="41"/>
        <v>47695</v>
      </c>
    </row>
    <row r="2686" spans="10:11" x14ac:dyDescent="0.2">
      <c r="J2686" s="36">
        <v>47696</v>
      </c>
      <c r="K2686" s="126">
        <f t="shared" si="41"/>
        <v>47696</v>
      </c>
    </row>
    <row r="2687" spans="10:11" x14ac:dyDescent="0.2">
      <c r="J2687" s="36">
        <v>47697</v>
      </c>
      <c r="K2687" s="126">
        <f t="shared" si="41"/>
        <v>47697</v>
      </c>
    </row>
    <row r="2688" spans="10:11" x14ac:dyDescent="0.2">
      <c r="J2688" s="36">
        <v>47698</v>
      </c>
      <c r="K2688" s="126">
        <f t="shared" si="41"/>
        <v>47698</v>
      </c>
    </row>
    <row r="2689" spans="10:11" x14ac:dyDescent="0.2">
      <c r="J2689" s="36">
        <v>47699</v>
      </c>
      <c r="K2689" s="126">
        <f t="shared" si="41"/>
        <v>47699</v>
      </c>
    </row>
    <row r="2690" spans="10:11" x14ac:dyDescent="0.2">
      <c r="J2690" s="36">
        <v>47700</v>
      </c>
      <c r="K2690" s="126">
        <f t="shared" si="41"/>
        <v>47700</v>
      </c>
    </row>
    <row r="2691" spans="10:11" x14ac:dyDescent="0.2">
      <c r="J2691" s="36">
        <v>47701</v>
      </c>
      <c r="K2691" s="126">
        <f t="shared" si="41"/>
        <v>47701</v>
      </c>
    </row>
    <row r="2692" spans="10:11" x14ac:dyDescent="0.2">
      <c r="J2692" s="36">
        <v>47702</v>
      </c>
      <c r="K2692" s="126">
        <f t="shared" ref="K2692:K2755" si="42">+J2692</f>
        <v>47702</v>
      </c>
    </row>
    <row r="2693" spans="10:11" x14ac:dyDescent="0.2">
      <c r="J2693" s="36">
        <v>47703</v>
      </c>
      <c r="K2693" s="126">
        <f t="shared" si="42"/>
        <v>47703</v>
      </c>
    </row>
    <row r="2694" spans="10:11" x14ac:dyDescent="0.2">
      <c r="J2694" s="36">
        <v>47704</v>
      </c>
      <c r="K2694" s="126">
        <f t="shared" si="42"/>
        <v>47704</v>
      </c>
    </row>
    <row r="2695" spans="10:11" x14ac:dyDescent="0.2">
      <c r="J2695" s="36">
        <v>47705</v>
      </c>
      <c r="K2695" s="126">
        <f t="shared" si="42"/>
        <v>47705</v>
      </c>
    </row>
    <row r="2696" spans="10:11" x14ac:dyDescent="0.2">
      <c r="J2696" s="36">
        <v>47706</v>
      </c>
      <c r="K2696" s="126">
        <f t="shared" si="42"/>
        <v>47706</v>
      </c>
    </row>
    <row r="2697" spans="10:11" x14ac:dyDescent="0.2">
      <c r="J2697" s="36">
        <v>47707</v>
      </c>
      <c r="K2697" s="126">
        <f t="shared" si="42"/>
        <v>47707</v>
      </c>
    </row>
    <row r="2698" spans="10:11" x14ac:dyDescent="0.2">
      <c r="J2698" s="36">
        <v>47708</v>
      </c>
      <c r="K2698" s="126">
        <f t="shared" si="42"/>
        <v>47708</v>
      </c>
    </row>
    <row r="2699" spans="10:11" x14ac:dyDescent="0.2">
      <c r="J2699" s="36">
        <v>47709</v>
      </c>
      <c r="K2699" s="126">
        <f t="shared" si="42"/>
        <v>47709</v>
      </c>
    </row>
    <row r="2700" spans="10:11" x14ac:dyDescent="0.2">
      <c r="J2700" s="36">
        <v>47710</v>
      </c>
      <c r="K2700" s="126">
        <f t="shared" si="42"/>
        <v>47710</v>
      </c>
    </row>
    <row r="2701" spans="10:11" x14ac:dyDescent="0.2">
      <c r="J2701" s="36">
        <v>47711</v>
      </c>
      <c r="K2701" s="126">
        <f t="shared" si="42"/>
        <v>47711</v>
      </c>
    </row>
    <row r="2702" spans="10:11" x14ac:dyDescent="0.2">
      <c r="J2702" s="36">
        <v>47712</v>
      </c>
      <c r="K2702" s="126">
        <f t="shared" si="42"/>
        <v>47712</v>
      </c>
    </row>
    <row r="2703" spans="10:11" x14ac:dyDescent="0.2">
      <c r="J2703" s="36">
        <v>47713</v>
      </c>
      <c r="K2703" s="126">
        <f t="shared" si="42"/>
        <v>47713</v>
      </c>
    </row>
    <row r="2704" spans="10:11" x14ac:dyDescent="0.2">
      <c r="J2704" s="36">
        <v>47714</v>
      </c>
      <c r="K2704" s="126">
        <f t="shared" si="42"/>
        <v>47714</v>
      </c>
    </row>
    <row r="2705" spans="10:11" x14ac:dyDescent="0.2">
      <c r="J2705" s="36">
        <v>47715</v>
      </c>
      <c r="K2705" s="126">
        <f t="shared" si="42"/>
        <v>47715</v>
      </c>
    </row>
    <row r="2706" spans="10:11" x14ac:dyDescent="0.2">
      <c r="J2706" s="36">
        <v>47716</v>
      </c>
      <c r="K2706" s="126">
        <f t="shared" si="42"/>
        <v>47716</v>
      </c>
    </row>
    <row r="2707" spans="10:11" x14ac:dyDescent="0.2">
      <c r="J2707" s="36">
        <v>47717</v>
      </c>
      <c r="K2707" s="126">
        <f t="shared" si="42"/>
        <v>47717</v>
      </c>
    </row>
    <row r="2708" spans="10:11" x14ac:dyDescent="0.2">
      <c r="J2708" s="36">
        <v>47718</v>
      </c>
      <c r="K2708" s="126">
        <f t="shared" si="42"/>
        <v>47718</v>
      </c>
    </row>
    <row r="2709" spans="10:11" x14ac:dyDescent="0.2">
      <c r="J2709" s="36">
        <v>47719</v>
      </c>
      <c r="K2709" s="126">
        <f t="shared" si="42"/>
        <v>47719</v>
      </c>
    </row>
    <row r="2710" spans="10:11" x14ac:dyDescent="0.2">
      <c r="J2710" s="36">
        <v>47720</v>
      </c>
      <c r="K2710" s="126">
        <f t="shared" si="42"/>
        <v>47720</v>
      </c>
    </row>
    <row r="2711" spans="10:11" x14ac:dyDescent="0.2">
      <c r="J2711" s="36">
        <v>47721</v>
      </c>
      <c r="K2711" s="126">
        <f t="shared" si="42"/>
        <v>47721</v>
      </c>
    </row>
    <row r="2712" spans="10:11" x14ac:dyDescent="0.2">
      <c r="J2712" s="36">
        <v>47722</v>
      </c>
      <c r="K2712" s="126">
        <f t="shared" si="42"/>
        <v>47722</v>
      </c>
    </row>
    <row r="2713" spans="10:11" x14ac:dyDescent="0.2">
      <c r="J2713" s="36">
        <v>47723</v>
      </c>
      <c r="K2713" s="126">
        <f t="shared" si="42"/>
        <v>47723</v>
      </c>
    </row>
    <row r="2714" spans="10:11" x14ac:dyDescent="0.2">
      <c r="J2714" s="36">
        <v>47724</v>
      </c>
      <c r="K2714" s="126">
        <f t="shared" si="42"/>
        <v>47724</v>
      </c>
    </row>
    <row r="2715" spans="10:11" x14ac:dyDescent="0.2">
      <c r="J2715" s="36">
        <v>47725</v>
      </c>
      <c r="K2715" s="126">
        <f t="shared" si="42"/>
        <v>47725</v>
      </c>
    </row>
    <row r="2716" spans="10:11" x14ac:dyDescent="0.2">
      <c r="J2716" s="36">
        <v>47726</v>
      </c>
      <c r="K2716" s="126">
        <f t="shared" si="42"/>
        <v>47726</v>
      </c>
    </row>
    <row r="2717" spans="10:11" x14ac:dyDescent="0.2">
      <c r="J2717" s="36">
        <v>47727</v>
      </c>
      <c r="K2717" s="126">
        <f t="shared" si="42"/>
        <v>47727</v>
      </c>
    </row>
    <row r="2718" spans="10:11" x14ac:dyDescent="0.2">
      <c r="J2718" s="36">
        <v>47728</v>
      </c>
      <c r="K2718" s="126">
        <f t="shared" si="42"/>
        <v>47728</v>
      </c>
    </row>
    <row r="2719" spans="10:11" x14ac:dyDescent="0.2">
      <c r="J2719" s="36">
        <v>47729</v>
      </c>
      <c r="K2719" s="126">
        <f t="shared" si="42"/>
        <v>47729</v>
      </c>
    </row>
    <row r="2720" spans="10:11" x14ac:dyDescent="0.2">
      <c r="J2720" s="36">
        <v>47730</v>
      </c>
      <c r="K2720" s="126">
        <f t="shared" si="42"/>
        <v>47730</v>
      </c>
    </row>
    <row r="2721" spans="10:11" x14ac:dyDescent="0.2">
      <c r="J2721" s="36">
        <v>47731</v>
      </c>
      <c r="K2721" s="126">
        <f t="shared" si="42"/>
        <v>47731</v>
      </c>
    </row>
    <row r="2722" spans="10:11" x14ac:dyDescent="0.2">
      <c r="J2722" s="36">
        <v>47732</v>
      </c>
      <c r="K2722" s="126">
        <f t="shared" si="42"/>
        <v>47732</v>
      </c>
    </row>
    <row r="2723" spans="10:11" x14ac:dyDescent="0.2">
      <c r="J2723" s="36">
        <v>47733</v>
      </c>
      <c r="K2723" s="126">
        <f t="shared" si="42"/>
        <v>47733</v>
      </c>
    </row>
    <row r="2724" spans="10:11" x14ac:dyDescent="0.2">
      <c r="J2724" s="36">
        <v>47734</v>
      </c>
      <c r="K2724" s="126">
        <f t="shared" si="42"/>
        <v>47734</v>
      </c>
    </row>
    <row r="2725" spans="10:11" x14ac:dyDescent="0.2">
      <c r="J2725" s="36">
        <v>47735</v>
      </c>
      <c r="K2725" s="126">
        <f t="shared" si="42"/>
        <v>47735</v>
      </c>
    </row>
    <row r="2726" spans="10:11" x14ac:dyDescent="0.2">
      <c r="J2726" s="36">
        <v>47736</v>
      </c>
      <c r="K2726" s="126">
        <f t="shared" si="42"/>
        <v>47736</v>
      </c>
    </row>
    <row r="2727" spans="10:11" x14ac:dyDescent="0.2">
      <c r="J2727" s="36">
        <v>47737</v>
      </c>
      <c r="K2727" s="126">
        <f t="shared" si="42"/>
        <v>47737</v>
      </c>
    </row>
    <row r="2728" spans="10:11" x14ac:dyDescent="0.2">
      <c r="J2728" s="36">
        <v>47738</v>
      </c>
      <c r="K2728" s="126">
        <f t="shared" si="42"/>
        <v>47738</v>
      </c>
    </row>
    <row r="2729" spans="10:11" x14ac:dyDescent="0.2">
      <c r="J2729" s="36">
        <v>47739</v>
      </c>
      <c r="K2729" s="126">
        <f t="shared" si="42"/>
        <v>47739</v>
      </c>
    </row>
    <row r="2730" spans="10:11" x14ac:dyDescent="0.2">
      <c r="J2730" s="36">
        <v>47740</v>
      </c>
      <c r="K2730" s="126">
        <f t="shared" si="42"/>
        <v>47740</v>
      </c>
    </row>
    <row r="2731" spans="10:11" x14ac:dyDescent="0.2">
      <c r="J2731" s="36">
        <v>47741</v>
      </c>
      <c r="K2731" s="126">
        <f t="shared" si="42"/>
        <v>47741</v>
      </c>
    </row>
    <row r="2732" spans="10:11" x14ac:dyDescent="0.2">
      <c r="J2732" s="36">
        <v>47742</v>
      </c>
      <c r="K2732" s="126">
        <f t="shared" si="42"/>
        <v>47742</v>
      </c>
    </row>
    <row r="2733" spans="10:11" x14ac:dyDescent="0.2">
      <c r="J2733" s="36">
        <v>47743</v>
      </c>
      <c r="K2733" s="126">
        <f t="shared" si="42"/>
        <v>47743</v>
      </c>
    </row>
    <row r="2734" spans="10:11" x14ac:dyDescent="0.2">
      <c r="J2734" s="36">
        <v>47744</v>
      </c>
      <c r="K2734" s="126">
        <f t="shared" si="42"/>
        <v>47744</v>
      </c>
    </row>
    <row r="2735" spans="10:11" x14ac:dyDescent="0.2">
      <c r="J2735" s="36">
        <v>47745</v>
      </c>
      <c r="K2735" s="126">
        <f t="shared" si="42"/>
        <v>47745</v>
      </c>
    </row>
    <row r="2736" spans="10:11" x14ac:dyDescent="0.2">
      <c r="J2736" s="36">
        <v>47746</v>
      </c>
      <c r="K2736" s="126">
        <f t="shared" si="42"/>
        <v>47746</v>
      </c>
    </row>
    <row r="2737" spans="10:11" x14ac:dyDescent="0.2">
      <c r="J2737" s="36">
        <v>47747</v>
      </c>
      <c r="K2737" s="126">
        <f t="shared" si="42"/>
        <v>47747</v>
      </c>
    </row>
    <row r="2738" spans="10:11" x14ac:dyDescent="0.2">
      <c r="J2738" s="36">
        <v>47748</v>
      </c>
      <c r="K2738" s="126">
        <f t="shared" si="42"/>
        <v>47748</v>
      </c>
    </row>
    <row r="2739" spans="10:11" x14ac:dyDescent="0.2">
      <c r="J2739" s="36">
        <v>47749</v>
      </c>
      <c r="K2739" s="126">
        <f t="shared" si="42"/>
        <v>47749</v>
      </c>
    </row>
    <row r="2740" spans="10:11" x14ac:dyDescent="0.2">
      <c r="J2740" s="36">
        <v>47750</v>
      </c>
      <c r="K2740" s="126">
        <f t="shared" si="42"/>
        <v>47750</v>
      </c>
    </row>
    <row r="2741" spans="10:11" x14ac:dyDescent="0.2">
      <c r="J2741" s="36">
        <v>47751</v>
      </c>
      <c r="K2741" s="126">
        <f t="shared" si="42"/>
        <v>47751</v>
      </c>
    </row>
    <row r="2742" spans="10:11" x14ac:dyDescent="0.2">
      <c r="J2742" s="36">
        <v>47752</v>
      </c>
      <c r="K2742" s="126">
        <f t="shared" si="42"/>
        <v>47752</v>
      </c>
    </row>
    <row r="2743" spans="10:11" x14ac:dyDescent="0.2">
      <c r="J2743" s="36">
        <v>47753</v>
      </c>
      <c r="K2743" s="126">
        <f t="shared" si="42"/>
        <v>47753</v>
      </c>
    </row>
    <row r="2744" spans="10:11" x14ac:dyDescent="0.2">
      <c r="J2744" s="36">
        <v>47754</v>
      </c>
      <c r="K2744" s="126">
        <f t="shared" si="42"/>
        <v>47754</v>
      </c>
    </row>
    <row r="2745" spans="10:11" x14ac:dyDescent="0.2">
      <c r="J2745" s="36">
        <v>47755</v>
      </c>
      <c r="K2745" s="126">
        <f t="shared" si="42"/>
        <v>47755</v>
      </c>
    </row>
    <row r="2746" spans="10:11" x14ac:dyDescent="0.2">
      <c r="J2746" s="36">
        <v>47756</v>
      </c>
      <c r="K2746" s="126">
        <f t="shared" si="42"/>
        <v>47756</v>
      </c>
    </row>
    <row r="2747" spans="10:11" x14ac:dyDescent="0.2">
      <c r="J2747" s="36">
        <v>47757</v>
      </c>
      <c r="K2747" s="126">
        <f t="shared" si="42"/>
        <v>47757</v>
      </c>
    </row>
    <row r="2748" spans="10:11" x14ac:dyDescent="0.2">
      <c r="J2748" s="36">
        <v>47758</v>
      </c>
      <c r="K2748" s="126">
        <f t="shared" si="42"/>
        <v>47758</v>
      </c>
    </row>
    <row r="2749" spans="10:11" x14ac:dyDescent="0.2">
      <c r="J2749" s="36">
        <v>47759</v>
      </c>
      <c r="K2749" s="126">
        <f t="shared" si="42"/>
        <v>47759</v>
      </c>
    </row>
    <row r="2750" spans="10:11" x14ac:dyDescent="0.2">
      <c r="J2750" s="36">
        <v>47760</v>
      </c>
      <c r="K2750" s="126">
        <f t="shared" si="42"/>
        <v>47760</v>
      </c>
    </row>
    <row r="2751" spans="10:11" x14ac:dyDescent="0.2">
      <c r="J2751" s="36">
        <v>47761</v>
      </c>
      <c r="K2751" s="126">
        <f t="shared" si="42"/>
        <v>47761</v>
      </c>
    </row>
    <row r="2752" spans="10:11" x14ac:dyDescent="0.2">
      <c r="J2752" s="36">
        <v>47762</v>
      </c>
      <c r="K2752" s="126">
        <f t="shared" si="42"/>
        <v>47762</v>
      </c>
    </row>
    <row r="2753" spans="10:11" x14ac:dyDescent="0.2">
      <c r="J2753" s="36">
        <v>47763</v>
      </c>
      <c r="K2753" s="126">
        <f t="shared" si="42"/>
        <v>47763</v>
      </c>
    </row>
    <row r="2754" spans="10:11" x14ac:dyDescent="0.2">
      <c r="J2754" s="36">
        <v>47764</v>
      </c>
      <c r="K2754" s="126">
        <f t="shared" si="42"/>
        <v>47764</v>
      </c>
    </row>
    <row r="2755" spans="10:11" x14ac:dyDescent="0.2">
      <c r="J2755" s="36">
        <v>47765</v>
      </c>
      <c r="K2755" s="126">
        <f t="shared" si="42"/>
        <v>47765</v>
      </c>
    </row>
    <row r="2756" spans="10:11" x14ac:dyDescent="0.2">
      <c r="J2756" s="36">
        <v>47766</v>
      </c>
      <c r="K2756" s="126">
        <f t="shared" ref="K2756:K2819" si="43">+J2756</f>
        <v>47766</v>
      </c>
    </row>
    <row r="2757" spans="10:11" x14ac:dyDescent="0.2">
      <c r="J2757" s="36">
        <v>47767</v>
      </c>
      <c r="K2757" s="126">
        <f t="shared" si="43"/>
        <v>47767</v>
      </c>
    </row>
    <row r="2758" spans="10:11" x14ac:dyDescent="0.2">
      <c r="J2758" s="36">
        <v>47768</v>
      </c>
      <c r="K2758" s="126">
        <f t="shared" si="43"/>
        <v>47768</v>
      </c>
    </row>
    <row r="2759" spans="10:11" x14ac:dyDescent="0.2">
      <c r="J2759" s="36">
        <v>47769</v>
      </c>
      <c r="K2759" s="126">
        <f t="shared" si="43"/>
        <v>47769</v>
      </c>
    </row>
    <row r="2760" spans="10:11" x14ac:dyDescent="0.2">
      <c r="J2760" s="36">
        <v>47770</v>
      </c>
      <c r="K2760" s="126">
        <f t="shared" si="43"/>
        <v>47770</v>
      </c>
    </row>
    <row r="2761" spans="10:11" x14ac:dyDescent="0.2">
      <c r="J2761" s="36">
        <v>47771</v>
      </c>
      <c r="K2761" s="126">
        <f t="shared" si="43"/>
        <v>47771</v>
      </c>
    </row>
    <row r="2762" spans="10:11" x14ac:dyDescent="0.2">
      <c r="J2762" s="36">
        <v>47772</v>
      </c>
      <c r="K2762" s="126">
        <f t="shared" si="43"/>
        <v>47772</v>
      </c>
    </row>
    <row r="2763" spans="10:11" x14ac:dyDescent="0.2">
      <c r="J2763" s="36">
        <v>47773</v>
      </c>
      <c r="K2763" s="126">
        <f t="shared" si="43"/>
        <v>47773</v>
      </c>
    </row>
    <row r="2764" spans="10:11" x14ac:dyDescent="0.2">
      <c r="J2764" s="36">
        <v>47774</v>
      </c>
      <c r="K2764" s="126">
        <f t="shared" si="43"/>
        <v>47774</v>
      </c>
    </row>
    <row r="2765" spans="10:11" x14ac:dyDescent="0.2">
      <c r="J2765" s="36">
        <v>47775</v>
      </c>
      <c r="K2765" s="126">
        <f t="shared" si="43"/>
        <v>47775</v>
      </c>
    </row>
    <row r="2766" spans="10:11" x14ac:dyDescent="0.2">
      <c r="J2766" s="36">
        <v>47776</v>
      </c>
      <c r="K2766" s="126">
        <f t="shared" si="43"/>
        <v>47776</v>
      </c>
    </row>
    <row r="2767" spans="10:11" x14ac:dyDescent="0.2">
      <c r="J2767" s="36">
        <v>47777</v>
      </c>
      <c r="K2767" s="126">
        <f t="shared" si="43"/>
        <v>47777</v>
      </c>
    </row>
    <row r="2768" spans="10:11" x14ac:dyDescent="0.2">
      <c r="J2768" s="36">
        <v>47778</v>
      </c>
      <c r="K2768" s="126">
        <f t="shared" si="43"/>
        <v>47778</v>
      </c>
    </row>
    <row r="2769" spans="10:11" x14ac:dyDescent="0.2">
      <c r="J2769" s="36">
        <v>47779</v>
      </c>
      <c r="K2769" s="126">
        <f t="shared" si="43"/>
        <v>47779</v>
      </c>
    </row>
    <row r="2770" spans="10:11" x14ac:dyDescent="0.2">
      <c r="J2770" s="36">
        <v>47780</v>
      </c>
      <c r="K2770" s="126">
        <f t="shared" si="43"/>
        <v>47780</v>
      </c>
    </row>
    <row r="2771" spans="10:11" x14ac:dyDescent="0.2">
      <c r="J2771" s="36">
        <v>47781</v>
      </c>
      <c r="K2771" s="126">
        <f t="shared" si="43"/>
        <v>47781</v>
      </c>
    </row>
    <row r="2772" spans="10:11" x14ac:dyDescent="0.2">
      <c r="J2772" s="36">
        <v>47782</v>
      </c>
      <c r="K2772" s="126">
        <f t="shared" si="43"/>
        <v>47782</v>
      </c>
    </row>
    <row r="2773" spans="10:11" x14ac:dyDescent="0.2">
      <c r="J2773" s="36">
        <v>47783</v>
      </c>
      <c r="K2773" s="126">
        <f t="shared" si="43"/>
        <v>47783</v>
      </c>
    </row>
    <row r="2774" spans="10:11" x14ac:dyDescent="0.2">
      <c r="J2774" s="36">
        <v>47784</v>
      </c>
      <c r="K2774" s="126">
        <f t="shared" si="43"/>
        <v>47784</v>
      </c>
    </row>
    <row r="2775" spans="10:11" x14ac:dyDescent="0.2">
      <c r="J2775" s="36">
        <v>47785</v>
      </c>
      <c r="K2775" s="126">
        <f t="shared" si="43"/>
        <v>47785</v>
      </c>
    </row>
    <row r="2776" spans="10:11" x14ac:dyDescent="0.2">
      <c r="J2776" s="36">
        <v>47786</v>
      </c>
      <c r="K2776" s="126">
        <f t="shared" si="43"/>
        <v>47786</v>
      </c>
    </row>
    <row r="2777" spans="10:11" x14ac:dyDescent="0.2">
      <c r="J2777" s="36">
        <v>47787</v>
      </c>
      <c r="K2777" s="126">
        <f t="shared" si="43"/>
        <v>47787</v>
      </c>
    </row>
    <row r="2778" spans="10:11" x14ac:dyDescent="0.2">
      <c r="J2778" s="36">
        <v>47788</v>
      </c>
      <c r="K2778" s="126">
        <f t="shared" si="43"/>
        <v>47788</v>
      </c>
    </row>
    <row r="2779" spans="10:11" x14ac:dyDescent="0.2">
      <c r="J2779" s="36">
        <v>47789</v>
      </c>
      <c r="K2779" s="126">
        <f t="shared" si="43"/>
        <v>47789</v>
      </c>
    </row>
    <row r="2780" spans="10:11" x14ac:dyDescent="0.2">
      <c r="J2780" s="36">
        <v>47790</v>
      </c>
      <c r="K2780" s="126">
        <f t="shared" si="43"/>
        <v>47790</v>
      </c>
    </row>
    <row r="2781" spans="10:11" x14ac:dyDescent="0.2">
      <c r="J2781" s="36">
        <v>47791</v>
      </c>
      <c r="K2781" s="126">
        <f t="shared" si="43"/>
        <v>47791</v>
      </c>
    </row>
    <row r="2782" spans="10:11" x14ac:dyDescent="0.2">
      <c r="J2782" s="36">
        <v>47792</v>
      </c>
      <c r="K2782" s="126">
        <f t="shared" si="43"/>
        <v>47792</v>
      </c>
    </row>
    <row r="2783" spans="10:11" x14ac:dyDescent="0.2">
      <c r="J2783" s="36">
        <v>47793</v>
      </c>
      <c r="K2783" s="126">
        <f t="shared" si="43"/>
        <v>47793</v>
      </c>
    </row>
    <row r="2784" spans="10:11" x14ac:dyDescent="0.2">
      <c r="J2784" s="36">
        <v>47794</v>
      </c>
      <c r="K2784" s="126">
        <f t="shared" si="43"/>
        <v>47794</v>
      </c>
    </row>
    <row r="2785" spans="10:11" x14ac:dyDescent="0.2">
      <c r="J2785" s="36">
        <v>47795</v>
      </c>
      <c r="K2785" s="126">
        <f t="shared" si="43"/>
        <v>47795</v>
      </c>
    </row>
    <row r="2786" spans="10:11" x14ac:dyDescent="0.2">
      <c r="J2786" s="36">
        <v>47796</v>
      </c>
      <c r="K2786" s="126">
        <f t="shared" si="43"/>
        <v>47796</v>
      </c>
    </row>
    <row r="2787" spans="10:11" x14ac:dyDescent="0.2">
      <c r="J2787" s="36">
        <v>47797</v>
      </c>
      <c r="K2787" s="126">
        <f t="shared" si="43"/>
        <v>47797</v>
      </c>
    </row>
    <row r="2788" spans="10:11" x14ac:dyDescent="0.2">
      <c r="J2788" s="36">
        <v>47798</v>
      </c>
      <c r="K2788" s="126">
        <f t="shared" si="43"/>
        <v>47798</v>
      </c>
    </row>
    <row r="2789" spans="10:11" x14ac:dyDescent="0.2">
      <c r="J2789" s="36">
        <v>47799</v>
      </c>
      <c r="K2789" s="126">
        <f t="shared" si="43"/>
        <v>47799</v>
      </c>
    </row>
    <row r="2790" spans="10:11" x14ac:dyDescent="0.2">
      <c r="J2790" s="36">
        <v>47800</v>
      </c>
      <c r="K2790" s="126">
        <f t="shared" si="43"/>
        <v>47800</v>
      </c>
    </row>
    <row r="2791" spans="10:11" x14ac:dyDescent="0.2">
      <c r="J2791" s="36">
        <v>47801</v>
      </c>
      <c r="K2791" s="126">
        <f t="shared" si="43"/>
        <v>47801</v>
      </c>
    </row>
    <row r="2792" spans="10:11" x14ac:dyDescent="0.2">
      <c r="J2792" s="36">
        <v>47802</v>
      </c>
      <c r="K2792" s="126">
        <f t="shared" si="43"/>
        <v>47802</v>
      </c>
    </row>
    <row r="2793" spans="10:11" x14ac:dyDescent="0.2">
      <c r="J2793" s="36">
        <v>47803</v>
      </c>
      <c r="K2793" s="126">
        <f t="shared" si="43"/>
        <v>47803</v>
      </c>
    </row>
    <row r="2794" spans="10:11" x14ac:dyDescent="0.2">
      <c r="J2794" s="36">
        <v>47804</v>
      </c>
      <c r="K2794" s="126">
        <f t="shared" si="43"/>
        <v>47804</v>
      </c>
    </row>
    <row r="2795" spans="10:11" x14ac:dyDescent="0.2">
      <c r="J2795" s="36">
        <v>47805</v>
      </c>
      <c r="K2795" s="126">
        <f t="shared" si="43"/>
        <v>47805</v>
      </c>
    </row>
    <row r="2796" spans="10:11" x14ac:dyDescent="0.2">
      <c r="J2796" s="36">
        <v>47806</v>
      </c>
      <c r="K2796" s="126">
        <f t="shared" si="43"/>
        <v>47806</v>
      </c>
    </row>
    <row r="2797" spans="10:11" x14ac:dyDescent="0.2">
      <c r="J2797" s="36">
        <v>47807</v>
      </c>
      <c r="K2797" s="126">
        <f t="shared" si="43"/>
        <v>47807</v>
      </c>
    </row>
    <row r="2798" spans="10:11" x14ac:dyDescent="0.2">
      <c r="J2798" s="36">
        <v>47808</v>
      </c>
      <c r="K2798" s="126">
        <f t="shared" si="43"/>
        <v>47808</v>
      </c>
    </row>
    <row r="2799" spans="10:11" x14ac:dyDescent="0.2">
      <c r="J2799" s="36">
        <v>47809</v>
      </c>
      <c r="K2799" s="126">
        <f t="shared" si="43"/>
        <v>47809</v>
      </c>
    </row>
    <row r="2800" spans="10:11" x14ac:dyDescent="0.2">
      <c r="J2800" s="36">
        <v>47810</v>
      </c>
      <c r="K2800" s="126">
        <f t="shared" si="43"/>
        <v>47810</v>
      </c>
    </row>
    <row r="2801" spans="10:11" x14ac:dyDescent="0.2">
      <c r="J2801" s="36">
        <v>47811</v>
      </c>
      <c r="K2801" s="126">
        <f t="shared" si="43"/>
        <v>47811</v>
      </c>
    </row>
    <row r="2802" spans="10:11" x14ac:dyDescent="0.2">
      <c r="J2802" s="36">
        <v>47812</v>
      </c>
      <c r="K2802" s="126">
        <f t="shared" si="43"/>
        <v>47812</v>
      </c>
    </row>
    <row r="2803" spans="10:11" x14ac:dyDescent="0.2">
      <c r="J2803" s="36">
        <v>47813</v>
      </c>
      <c r="K2803" s="126">
        <f t="shared" si="43"/>
        <v>47813</v>
      </c>
    </row>
    <row r="2804" spans="10:11" x14ac:dyDescent="0.2">
      <c r="J2804" s="36">
        <v>47814</v>
      </c>
      <c r="K2804" s="126">
        <f t="shared" si="43"/>
        <v>47814</v>
      </c>
    </row>
    <row r="2805" spans="10:11" x14ac:dyDescent="0.2">
      <c r="J2805" s="36">
        <v>47815</v>
      </c>
      <c r="K2805" s="126">
        <f t="shared" si="43"/>
        <v>47815</v>
      </c>
    </row>
    <row r="2806" spans="10:11" x14ac:dyDescent="0.2">
      <c r="J2806" s="36">
        <v>47816</v>
      </c>
      <c r="K2806" s="126">
        <f t="shared" si="43"/>
        <v>47816</v>
      </c>
    </row>
    <row r="2807" spans="10:11" x14ac:dyDescent="0.2">
      <c r="J2807" s="36">
        <v>47817</v>
      </c>
      <c r="K2807" s="126">
        <f t="shared" si="43"/>
        <v>47817</v>
      </c>
    </row>
    <row r="2808" spans="10:11" x14ac:dyDescent="0.2">
      <c r="J2808" s="36">
        <v>47818</v>
      </c>
      <c r="K2808" s="126">
        <f t="shared" si="43"/>
        <v>47818</v>
      </c>
    </row>
    <row r="2809" spans="10:11" x14ac:dyDescent="0.2">
      <c r="J2809" s="36">
        <v>47819</v>
      </c>
      <c r="K2809" s="126">
        <f t="shared" si="43"/>
        <v>47819</v>
      </c>
    </row>
    <row r="2810" spans="10:11" x14ac:dyDescent="0.2">
      <c r="J2810" s="36">
        <v>47820</v>
      </c>
      <c r="K2810" s="126">
        <f t="shared" si="43"/>
        <v>47820</v>
      </c>
    </row>
    <row r="2811" spans="10:11" x14ac:dyDescent="0.2">
      <c r="J2811" s="36">
        <v>47821</v>
      </c>
      <c r="K2811" s="126">
        <f t="shared" si="43"/>
        <v>47821</v>
      </c>
    </row>
    <row r="2812" spans="10:11" x14ac:dyDescent="0.2">
      <c r="J2812" s="36">
        <v>47822</v>
      </c>
      <c r="K2812" s="126">
        <f t="shared" si="43"/>
        <v>47822</v>
      </c>
    </row>
    <row r="2813" spans="10:11" x14ac:dyDescent="0.2">
      <c r="J2813" s="36">
        <v>47823</v>
      </c>
      <c r="K2813" s="126">
        <f t="shared" si="43"/>
        <v>47823</v>
      </c>
    </row>
    <row r="2814" spans="10:11" x14ac:dyDescent="0.2">
      <c r="J2814" s="36">
        <v>47824</v>
      </c>
      <c r="K2814" s="126">
        <f t="shared" si="43"/>
        <v>47824</v>
      </c>
    </row>
    <row r="2815" spans="10:11" x14ac:dyDescent="0.2">
      <c r="J2815" s="36">
        <v>47825</v>
      </c>
      <c r="K2815" s="126">
        <f t="shared" si="43"/>
        <v>47825</v>
      </c>
    </row>
    <row r="2816" spans="10:11" x14ac:dyDescent="0.2">
      <c r="J2816" s="36">
        <v>47826</v>
      </c>
      <c r="K2816" s="126">
        <f t="shared" si="43"/>
        <v>47826</v>
      </c>
    </row>
    <row r="2817" spans="10:11" x14ac:dyDescent="0.2">
      <c r="J2817" s="36">
        <v>47827</v>
      </c>
      <c r="K2817" s="126">
        <f t="shared" si="43"/>
        <v>47827</v>
      </c>
    </row>
    <row r="2818" spans="10:11" x14ac:dyDescent="0.2">
      <c r="J2818" s="36">
        <v>47828</v>
      </c>
      <c r="K2818" s="126">
        <f t="shared" si="43"/>
        <v>47828</v>
      </c>
    </row>
    <row r="2819" spans="10:11" x14ac:dyDescent="0.2">
      <c r="J2819" s="36">
        <v>47829</v>
      </c>
      <c r="K2819" s="126">
        <f t="shared" si="43"/>
        <v>47829</v>
      </c>
    </row>
    <row r="2820" spans="10:11" x14ac:dyDescent="0.2">
      <c r="J2820" s="36">
        <v>47830</v>
      </c>
      <c r="K2820" s="126">
        <f t="shared" ref="K2820:K2883" si="44">+J2820</f>
        <v>47830</v>
      </c>
    </row>
    <row r="2821" spans="10:11" x14ac:dyDescent="0.2">
      <c r="J2821" s="36">
        <v>47831</v>
      </c>
      <c r="K2821" s="126">
        <f t="shared" si="44"/>
        <v>47831</v>
      </c>
    </row>
    <row r="2822" spans="10:11" x14ac:dyDescent="0.2">
      <c r="J2822" s="36">
        <v>47832</v>
      </c>
      <c r="K2822" s="126">
        <f t="shared" si="44"/>
        <v>47832</v>
      </c>
    </row>
    <row r="2823" spans="10:11" x14ac:dyDescent="0.2">
      <c r="J2823" s="36">
        <v>47833</v>
      </c>
      <c r="K2823" s="126">
        <f t="shared" si="44"/>
        <v>47833</v>
      </c>
    </row>
    <row r="2824" spans="10:11" x14ac:dyDescent="0.2">
      <c r="J2824" s="36">
        <v>47834</v>
      </c>
      <c r="K2824" s="126">
        <f t="shared" si="44"/>
        <v>47834</v>
      </c>
    </row>
    <row r="2825" spans="10:11" x14ac:dyDescent="0.2">
      <c r="J2825" s="36">
        <v>47835</v>
      </c>
      <c r="K2825" s="126">
        <f t="shared" si="44"/>
        <v>47835</v>
      </c>
    </row>
    <row r="2826" spans="10:11" x14ac:dyDescent="0.2">
      <c r="J2826" s="36">
        <v>47836</v>
      </c>
      <c r="K2826" s="126">
        <f t="shared" si="44"/>
        <v>47836</v>
      </c>
    </row>
    <row r="2827" spans="10:11" x14ac:dyDescent="0.2">
      <c r="J2827" s="36">
        <v>47837</v>
      </c>
      <c r="K2827" s="126">
        <f t="shared" si="44"/>
        <v>47837</v>
      </c>
    </row>
    <row r="2828" spans="10:11" x14ac:dyDescent="0.2">
      <c r="J2828" s="36">
        <v>47838</v>
      </c>
      <c r="K2828" s="126">
        <f t="shared" si="44"/>
        <v>47838</v>
      </c>
    </row>
    <row r="2829" spans="10:11" x14ac:dyDescent="0.2">
      <c r="J2829" s="36">
        <v>47839</v>
      </c>
      <c r="K2829" s="126">
        <f t="shared" si="44"/>
        <v>47839</v>
      </c>
    </row>
    <row r="2830" spans="10:11" x14ac:dyDescent="0.2">
      <c r="J2830" s="36">
        <v>47840</v>
      </c>
      <c r="K2830" s="126">
        <f t="shared" si="44"/>
        <v>47840</v>
      </c>
    </row>
    <row r="2831" spans="10:11" x14ac:dyDescent="0.2">
      <c r="J2831" s="36">
        <v>47841</v>
      </c>
      <c r="K2831" s="126">
        <f t="shared" si="44"/>
        <v>47841</v>
      </c>
    </row>
    <row r="2832" spans="10:11" x14ac:dyDescent="0.2">
      <c r="J2832" s="36">
        <v>47842</v>
      </c>
      <c r="K2832" s="126">
        <f t="shared" si="44"/>
        <v>47842</v>
      </c>
    </row>
    <row r="2833" spans="10:11" x14ac:dyDescent="0.2">
      <c r="J2833" s="36">
        <v>47843</v>
      </c>
      <c r="K2833" s="126">
        <f t="shared" si="44"/>
        <v>47843</v>
      </c>
    </row>
    <row r="2834" spans="10:11" x14ac:dyDescent="0.2">
      <c r="J2834" s="36">
        <v>47844</v>
      </c>
      <c r="K2834" s="126">
        <f t="shared" si="44"/>
        <v>47844</v>
      </c>
    </row>
    <row r="2835" spans="10:11" x14ac:dyDescent="0.2">
      <c r="J2835" s="36">
        <v>47845</v>
      </c>
      <c r="K2835" s="126">
        <f t="shared" si="44"/>
        <v>47845</v>
      </c>
    </row>
    <row r="2836" spans="10:11" x14ac:dyDescent="0.2">
      <c r="J2836" s="36">
        <v>47846</v>
      </c>
      <c r="K2836" s="126">
        <f t="shared" si="44"/>
        <v>47846</v>
      </c>
    </row>
    <row r="2837" spans="10:11" x14ac:dyDescent="0.2">
      <c r="J2837" s="36">
        <v>47847</v>
      </c>
      <c r="K2837" s="126">
        <f t="shared" si="44"/>
        <v>47847</v>
      </c>
    </row>
    <row r="2838" spans="10:11" x14ac:dyDescent="0.2">
      <c r="J2838" s="36">
        <v>47848</v>
      </c>
      <c r="K2838" s="126">
        <f t="shared" si="44"/>
        <v>47848</v>
      </c>
    </row>
    <row r="2839" spans="10:11" x14ac:dyDescent="0.2">
      <c r="J2839" s="36">
        <v>47849</v>
      </c>
      <c r="K2839" s="126">
        <f t="shared" si="44"/>
        <v>47849</v>
      </c>
    </row>
    <row r="2840" spans="10:11" x14ac:dyDescent="0.2">
      <c r="J2840" s="36">
        <v>47850</v>
      </c>
      <c r="K2840" s="126">
        <f t="shared" si="44"/>
        <v>47850</v>
      </c>
    </row>
    <row r="2841" spans="10:11" x14ac:dyDescent="0.2">
      <c r="J2841" s="36">
        <v>47851</v>
      </c>
      <c r="K2841" s="126">
        <f t="shared" si="44"/>
        <v>47851</v>
      </c>
    </row>
    <row r="2842" spans="10:11" x14ac:dyDescent="0.2">
      <c r="J2842" s="36">
        <v>47852</v>
      </c>
      <c r="K2842" s="126">
        <f t="shared" si="44"/>
        <v>47852</v>
      </c>
    </row>
    <row r="2843" spans="10:11" x14ac:dyDescent="0.2">
      <c r="J2843" s="36">
        <v>47853</v>
      </c>
      <c r="K2843" s="126">
        <f t="shared" si="44"/>
        <v>47853</v>
      </c>
    </row>
    <row r="2844" spans="10:11" x14ac:dyDescent="0.2">
      <c r="J2844" s="36">
        <v>47854</v>
      </c>
      <c r="K2844" s="126">
        <f t="shared" si="44"/>
        <v>47854</v>
      </c>
    </row>
    <row r="2845" spans="10:11" x14ac:dyDescent="0.2">
      <c r="J2845" s="36">
        <v>47855</v>
      </c>
      <c r="K2845" s="126">
        <f t="shared" si="44"/>
        <v>47855</v>
      </c>
    </row>
    <row r="2846" spans="10:11" x14ac:dyDescent="0.2">
      <c r="J2846" s="36">
        <v>47856</v>
      </c>
      <c r="K2846" s="126">
        <f t="shared" si="44"/>
        <v>47856</v>
      </c>
    </row>
    <row r="2847" spans="10:11" x14ac:dyDescent="0.2">
      <c r="J2847" s="36">
        <v>47857</v>
      </c>
      <c r="K2847" s="126">
        <f t="shared" si="44"/>
        <v>47857</v>
      </c>
    </row>
    <row r="2848" spans="10:11" x14ac:dyDescent="0.2">
      <c r="J2848" s="36">
        <v>47858</v>
      </c>
      <c r="K2848" s="126">
        <f t="shared" si="44"/>
        <v>47858</v>
      </c>
    </row>
    <row r="2849" spans="10:11" x14ac:dyDescent="0.2">
      <c r="J2849" s="36">
        <v>47859</v>
      </c>
      <c r="K2849" s="126">
        <f t="shared" si="44"/>
        <v>47859</v>
      </c>
    </row>
    <row r="2850" spans="10:11" x14ac:dyDescent="0.2">
      <c r="J2850" s="36">
        <v>47860</v>
      </c>
      <c r="K2850" s="126">
        <f t="shared" si="44"/>
        <v>47860</v>
      </c>
    </row>
    <row r="2851" spans="10:11" x14ac:dyDescent="0.2">
      <c r="J2851" s="36">
        <v>47861</v>
      </c>
      <c r="K2851" s="126">
        <f t="shared" si="44"/>
        <v>47861</v>
      </c>
    </row>
    <row r="2852" spans="10:11" x14ac:dyDescent="0.2">
      <c r="J2852" s="36">
        <v>47862</v>
      </c>
      <c r="K2852" s="126">
        <f t="shared" si="44"/>
        <v>47862</v>
      </c>
    </row>
    <row r="2853" spans="10:11" x14ac:dyDescent="0.2">
      <c r="J2853" s="36">
        <v>47863</v>
      </c>
      <c r="K2853" s="126">
        <f t="shared" si="44"/>
        <v>47863</v>
      </c>
    </row>
    <row r="2854" spans="10:11" x14ac:dyDescent="0.2">
      <c r="J2854" s="36">
        <v>47864</v>
      </c>
      <c r="K2854" s="126">
        <f t="shared" si="44"/>
        <v>47864</v>
      </c>
    </row>
    <row r="2855" spans="10:11" x14ac:dyDescent="0.2">
      <c r="J2855" s="36">
        <v>47865</v>
      </c>
      <c r="K2855" s="126">
        <f t="shared" si="44"/>
        <v>47865</v>
      </c>
    </row>
    <row r="2856" spans="10:11" x14ac:dyDescent="0.2">
      <c r="J2856" s="36">
        <v>47866</v>
      </c>
      <c r="K2856" s="126">
        <f t="shared" si="44"/>
        <v>47866</v>
      </c>
    </row>
    <row r="2857" spans="10:11" x14ac:dyDescent="0.2">
      <c r="J2857" s="36">
        <v>47867</v>
      </c>
      <c r="K2857" s="126">
        <f t="shared" si="44"/>
        <v>47867</v>
      </c>
    </row>
    <row r="2858" spans="10:11" x14ac:dyDescent="0.2">
      <c r="J2858" s="36">
        <v>47868</v>
      </c>
      <c r="K2858" s="126">
        <f t="shared" si="44"/>
        <v>47868</v>
      </c>
    </row>
    <row r="2859" spans="10:11" x14ac:dyDescent="0.2">
      <c r="J2859" s="36">
        <v>47869</v>
      </c>
      <c r="K2859" s="126">
        <f t="shared" si="44"/>
        <v>47869</v>
      </c>
    </row>
    <row r="2860" spans="10:11" x14ac:dyDescent="0.2">
      <c r="J2860" s="36">
        <v>47870</v>
      </c>
      <c r="K2860" s="126">
        <f t="shared" si="44"/>
        <v>47870</v>
      </c>
    </row>
    <row r="2861" spans="10:11" x14ac:dyDescent="0.2">
      <c r="J2861" s="36">
        <v>47871</v>
      </c>
      <c r="K2861" s="126">
        <f t="shared" si="44"/>
        <v>47871</v>
      </c>
    </row>
    <row r="2862" spans="10:11" x14ac:dyDescent="0.2">
      <c r="J2862" s="36">
        <v>47872</v>
      </c>
      <c r="K2862" s="126">
        <f t="shared" si="44"/>
        <v>47872</v>
      </c>
    </row>
    <row r="2863" spans="10:11" x14ac:dyDescent="0.2">
      <c r="J2863" s="36">
        <v>47873</v>
      </c>
      <c r="K2863" s="126">
        <f t="shared" si="44"/>
        <v>47873</v>
      </c>
    </row>
    <row r="2864" spans="10:11" x14ac:dyDescent="0.2">
      <c r="J2864" s="36">
        <v>47874</v>
      </c>
      <c r="K2864" s="126">
        <f t="shared" si="44"/>
        <v>47874</v>
      </c>
    </row>
    <row r="2865" spans="10:11" x14ac:dyDescent="0.2">
      <c r="J2865" s="36">
        <v>47875</v>
      </c>
      <c r="K2865" s="126">
        <f t="shared" si="44"/>
        <v>47875</v>
      </c>
    </row>
    <row r="2866" spans="10:11" x14ac:dyDescent="0.2">
      <c r="J2866" s="36">
        <v>47876</v>
      </c>
      <c r="K2866" s="126">
        <f t="shared" si="44"/>
        <v>47876</v>
      </c>
    </row>
    <row r="2867" spans="10:11" x14ac:dyDescent="0.2">
      <c r="J2867" s="36">
        <v>47877</v>
      </c>
      <c r="K2867" s="126">
        <f t="shared" si="44"/>
        <v>47877</v>
      </c>
    </row>
    <row r="2868" spans="10:11" x14ac:dyDescent="0.2">
      <c r="J2868" s="36">
        <v>47878</v>
      </c>
      <c r="K2868" s="126">
        <f t="shared" si="44"/>
        <v>47878</v>
      </c>
    </row>
    <row r="2869" spans="10:11" x14ac:dyDescent="0.2">
      <c r="J2869" s="36">
        <v>47879</v>
      </c>
      <c r="K2869" s="126">
        <f t="shared" si="44"/>
        <v>47879</v>
      </c>
    </row>
    <row r="2870" spans="10:11" x14ac:dyDescent="0.2">
      <c r="J2870" s="36">
        <v>47880</v>
      </c>
      <c r="K2870" s="126">
        <f t="shared" si="44"/>
        <v>47880</v>
      </c>
    </row>
    <row r="2871" spans="10:11" x14ac:dyDescent="0.2">
      <c r="J2871" s="36">
        <v>47881</v>
      </c>
      <c r="K2871" s="126">
        <f t="shared" si="44"/>
        <v>47881</v>
      </c>
    </row>
    <row r="2872" spans="10:11" x14ac:dyDescent="0.2">
      <c r="J2872" s="36">
        <v>47882</v>
      </c>
      <c r="K2872" s="126">
        <f t="shared" si="44"/>
        <v>47882</v>
      </c>
    </row>
    <row r="2873" spans="10:11" x14ac:dyDescent="0.2">
      <c r="J2873" s="36">
        <v>47883</v>
      </c>
      <c r="K2873" s="126">
        <f t="shared" si="44"/>
        <v>47883</v>
      </c>
    </row>
    <row r="2874" spans="10:11" x14ac:dyDescent="0.2">
      <c r="J2874" s="36">
        <v>47884</v>
      </c>
      <c r="K2874" s="126">
        <f t="shared" si="44"/>
        <v>47884</v>
      </c>
    </row>
    <row r="2875" spans="10:11" x14ac:dyDescent="0.2">
      <c r="J2875" s="36">
        <v>47885</v>
      </c>
      <c r="K2875" s="126">
        <f t="shared" si="44"/>
        <v>47885</v>
      </c>
    </row>
    <row r="2876" spans="10:11" x14ac:dyDescent="0.2">
      <c r="J2876" s="36">
        <v>47886</v>
      </c>
      <c r="K2876" s="126">
        <f t="shared" si="44"/>
        <v>47886</v>
      </c>
    </row>
    <row r="2877" spans="10:11" x14ac:dyDescent="0.2">
      <c r="J2877" s="36">
        <v>47887</v>
      </c>
      <c r="K2877" s="126">
        <f t="shared" si="44"/>
        <v>47887</v>
      </c>
    </row>
    <row r="2878" spans="10:11" x14ac:dyDescent="0.2">
      <c r="J2878" s="36">
        <v>47888</v>
      </c>
      <c r="K2878" s="126">
        <f t="shared" si="44"/>
        <v>47888</v>
      </c>
    </row>
    <row r="2879" spans="10:11" x14ac:dyDescent="0.2">
      <c r="J2879" s="36">
        <v>47889</v>
      </c>
      <c r="K2879" s="126">
        <f t="shared" si="44"/>
        <v>47889</v>
      </c>
    </row>
    <row r="2880" spans="10:11" x14ac:dyDescent="0.2">
      <c r="J2880" s="36">
        <v>47890</v>
      </c>
      <c r="K2880" s="126">
        <f t="shared" si="44"/>
        <v>47890</v>
      </c>
    </row>
    <row r="2881" spans="10:11" x14ac:dyDescent="0.2">
      <c r="J2881" s="36">
        <v>47891</v>
      </c>
      <c r="K2881" s="126">
        <f t="shared" si="44"/>
        <v>47891</v>
      </c>
    </row>
    <row r="2882" spans="10:11" x14ac:dyDescent="0.2">
      <c r="J2882" s="36">
        <v>47892</v>
      </c>
      <c r="K2882" s="126">
        <f t="shared" si="44"/>
        <v>47892</v>
      </c>
    </row>
    <row r="2883" spans="10:11" x14ac:dyDescent="0.2">
      <c r="J2883" s="36">
        <v>47893</v>
      </c>
      <c r="K2883" s="126">
        <f t="shared" si="44"/>
        <v>47893</v>
      </c>
    </row>
    <row r="2884" spans="10:11" x14ac:dyDescent="0.2">
      <c r="J2884" s="36">
        <v>47894</v>
      </c>
      <c r="K2884" s="126">
        <f t="shared" ref="K2884:K2947" si="45">+J2884</f>
        <v>47894</v>
      </c>
    </row>
    <row r="2885" spans="10:11" x14ac:dyDescent="0.2">
      <c r="J2885" s="36">
        <v>47895</v>
      </c>
      <c r="K2885" s="126">
        <f t="shared" si="45"/>
        <v>47895</v>
      </c>
    </row>
    <row r="2886" spans="10:11" x14ac:dyDescent="0.2">
      <c r="J2886" s="36">
        <v>47896</v>
      </c>
      <c r="K2886" s="126">
        <f t="shared" si="45"/>
        <v>47896</v>
      </c>
    </row>
    <row r="2887" spans="10:11" x14ac:dyDescent="0.2">
      <c r="J2887" s="36">
        <v>47897</v>
      </c>
      <c r="K2887" s="126">
        <f t="shared" si="45"/>
        <v>47897</v>
      </c>
    </row>
    <row r="2888" spans="10:11" x14ac:dyDescent="0.2">
      <c r="J2888" s="36">
        <v>47898</v>
      </c>
      <c r="K2888" s="126">
        <f t="shared" si="45"/>
        <v>47898</v>
      </c>
    </row>
    <row r="2889" spans="10:11" x14ac:dyDescent="0.2">
      <c r="J2889" s="36">
        <v>47899</v>
      </c>
      <c r="K2889" s="126">
        <f t="shared" si="45"/>
        <v>47899</v>
      </c>
    </row>
    <row r="2890" spans="10:11" x14ac:dyDescent="0.2">
      <c r="J2890" s="36">
        <v>47900</v>
      </c>
      <c r="K2890" s="126">
        <f t="shared" si="45"/>
        <v>47900</v>
      </c>
    </row>
    <row r="2891" spans="10:11" x14ac:dyDescent="0.2">
      <c r="J2891" s="36">
        <v>47901</v>
      </c>
      <c r="K2891" s="126">
        <f t="shared" si="45"/>
        <v>47901</v>
      </c>
    </row>
    <row r="2892" spans="10:11" x14ac:dyDescent="0.2">
      <c r="J2892" s="36">
        <v>47902</v>
      </c>
      <c r="K2892" s="126">
        <f t="shared" si="45"/>
        <v>47902</v>
      </c>
    </row>
    <row r="2893" spans="10:11" x14ac:dyDescent="0.2">
      <c r="J2893" s="36">
        <v>47903</v>
      </c>
      <c r="K2893" s="126">
        <f t="shared" si="45"/>
        <v>47903</v>
      </c>
    </row>
    <row r="2894" spans="10:11" x14ac:dyDescent="0.2">
      <c r="J2894" s="36">
        <v>47904</v>
      </c>
      <c r="K2894" s="126">
        <f t="shared" si="45"/>
        <v>47904</v>
      </c>
    </row>
    <row r="2895" spans="10:11" x14ac:dyDescent="0.2">
      <c r="J2895" s="36">
        <v>47905</v>
      </c>
      <c r="K2895" s="126">
        <f t="shared" si="45"/>
        <v>47905</v>
      </c>
    </row>
    <row r="2896" spans="10:11" x14ac:dyDescent="0.2">
      <c r="J2896" s="36">
        <v>47906</v>
      </c>
      <c r="K2896" s="126">
        <f t="shared" si="45"/>
        <v>47906</v>
      </c>
    </row>
    <row r="2897" spans="10:11" x14ac:dyDescent="0.2">
      <c r="J2897" s="36">
        <v>47907</v>
      </c>
      <c r="K2897" s="126">
        <f t="shared" si="45"/>
        <v>47907</v>
      </c>
    </row>
    <row r="2898" spans="10:11" x14ac:dyDescent="0.2">
      <c r="J2898" s="36">
        <v>47908</v>
      </c>
      <c r="K2898" s="126">
        <f t="shared" si="45"/>
        <v>47908</v>
      </c>
    </row>
    <row r="2899" spans="10:11" x14ac:dyDescent="0.2">
      <c r="J2899" s="36">
        <v>47909</v>
      </c>
      <c r="K2899" s="126">
        <f t="shared" si="45"/>
        <v>47909</v>
      </c>
    </row>
    <row r="2900" spans="10:11" x14ac:dyDescent="0.2">
      <c r="J2900" s="36">
        <v>47910</v>
      </c>
      <c r="K2900" s="126">
        <f t="shared" si="45"/>
        <v>47910</v>
      </c>
    </row>
    <row r="2901" spans="10:11" x14ac:dyDescent="0.2">
      <c r="J2901" s="36">
        <v>47911</v>
      </c>
      <c r="K2901" s="126">
        <f t="shared" si="45"/>
        <v>47911</v>
      </c>
    </row>
    <row r="2902" spans="10:11" x14ac:dyDescent="0.2">
      <c r="J2902" s="36">
        <v>47912</v>
      </c>
      <c r="K2902" s="126">
        <f t="shared" si="45"/>
        <v>47912</v>
      </c>
    </row>
    <row r="2903" spans="10:11" x14ac:dyDescent="0.2">
      <c r="J2903" s="36">
        <v>47913</v>
      </c>
      <c r="K2903" s="126">
        <f t="shared" si="45"/>
        <v>47913</v>
      </c>
    </row>
    <row r="2904" spans="10:11" x14ac:dyDescent="0.2">
      <c r="J2904" s="36">
        <v>47914</v>
      </c>
      <c r="K2904" s="126">
        <f t="shared" si="45"/>
        <v>47914</v>
      </c>
    </row>
    <row r="2905" spans="10:11" x14ac:dyDescent="0.2">
      <c r="J2905" s="36">
        <v>47915</v>
      </c>
      <c r="K2905" s="126">
        <f t="shared" si="45"/>
        <v>47915</v>
      </c>
    </row>
    <row r="2906" spans="10:11" x14ac:dyDescent="0.2">
      <c r="J2906" s="36">
        <v>47916</v>
      </c>
      <c r="K2906" s="126">
        <f t="shared" si="45"/>
        <v>47916</v>
      </c>
    </row>
    <row r="2907" spans="10:11" x14ac:dyDescent="0.2">
      <c r="J2907" s="36">
        <v>47917</v>
      </c>
      <c r="K2907" s="126">
        <f t="shared" si="45"/>
        <v>47917</v>
      </c>
    </row>
    <row r="2908" spans="10:11" x14ac:dyDescent="0.2">
      <c r="J2908" s="36">
        <v>47918</v>
      </c>
      <c r="K2908" s="126">
        <f t="shared" si="45"/>
        <v>47918</v>
      </c>
    </row>
    <row r="2909" spans="10:11" x14ac:dyDescent="0.2">
      <c r="J2909" s="36">
        <v>47919</v>
      </c>
      <c r="K2909" s="126">
        <f t="shared" si="45"/>
        <v>47919</v>
      </c>
    </row>
    <row r="2910" spans="10:11" x14ac:dyDescent="0.2">
      <c r="J2910" s="36">
        <v>47920</v>
      </c>
      <c r="K2910" s="126">
        <f t="shared" si="45"/>
        <v>47920</v>
      </c>
    </row>
    <row r="2911" spans="10:11" x14ac:dyDescent="0.2">
      <c r="J2911" s="36">
        <v>47921</v>
      </c>
      <c r="K2911" s="126">
        <f t="shared" si="45"/>
        <v>47921</v>
      </c>
    </row>
    <row r="2912" spans="10:11" x14ac:dyDescent="0.2">
      <c r="J2912" s="36">
        <v>47922</v>
      </c>
      <c r="K2912" s="126">
        <f t="shared" si="45"/>
        <v>47922</v>
      </c>
    </row>
    <row r="2913" spans="10:11" x14ac:dyDescent="0.2">
      <c r="J2913" s="36">
        <v>47923</v>
      </c>
      <c r="K2913" s="126">
        <f t="shared" si="45"/>
        <v>47923</v>
      </c>
    </row>
    <row r="2914" spans="10:11" x14ac:dyDescent="0.2">
      <c r="J2914" s="36">
        <v>47924</v>
      </c>
      <c r="K2914" s="126">
        <f t="shared" si="45"/>
        <v>47924</v>
      </c>
    </row>
    <row r="2915" spans="10:11" x14ac:dyDescent="0.2">
      <c r="J2915" s="36">
        <v>47925</v>
      </c>
      <c r="K2915" s="126">
        <f t="shared" si="45"/>
        <v>47925</v>
      </c>
    </row>
    <row r="2916" spans="10:11" x14ac:dyDescent="0.2">
      <c r="J2916" s="36">
        <v>47926</v>
      </c>
      <c r="K2916" s="126">
        <f t="shared" si="45"/>
        <v>47926</v>
      </c>
    </row>
    <row r="2917" spans="10:11" x14ac:dyDescent="0.2">
      <c r="J2917" s="36">
        <v>47927</v>
      </c>
      <c r="K2917" s="126">
        <f t="shared" si="45"/>
        <v>47927</v>
      </c>
    </row>
    <row r="2918" spans="10:11" x14ac:dyDescent="0.2">
      <c r="J2918" s="36">
        <v>47928</v>
      </c>
      <c r="K2918" s="126">
        <f t="shared" si="45"/>
        <v>47928</v>
      </c>
    </row>
    <row r="2919" spans="10:11" x14ac:dyDescent="0.2">
      <c r="J2919" s="36">
        <v>47929</v>
      </c>
      <c r="K2919" s="126">
        <f t="shared" si="45"/>
        <v>47929</v>
      </c>
    </row>
    <row r="2920" spans="10:11" x14ac:dyDescent="0.2">
      <c r="J2920" s="36">
        <v>47930</v>
      </c>
      <c r="K2920" s="126">
        <f t="shared" si="45"/>
        <v>47930</v>
      </c>
    </row>
    <row r="2921" spans="10:11" x14ac:dyDescent="0.2">
      <c r="J2921" s="36">
        <v>47931</v>
      </c>
      <c r="K2921" s="126">
        <f t="shared" si="45"/>
        <v>47931</v>
      </c>
    </row>
    <row r="2922" spans="10:11" x14ac:dyDescent="0.2">
      <c r="J2922" s="36">
        <v>47932</v>
      </c>
      <c r="K2922" s="126">
        <f t="shared" si="45"/>
        <v>47932</v>
      </c>
    </row>
    <row r="2923" spans="10:11" x14ac:dyDescent="0.2">
      <c r="J2923" s="36">
        <v>47933</v>
      </c>
      <c r="K2923" s="126">
        <f t="shared" si="45"/>
        <v>47933</v>
      </c>
    </row>
    <row r="2924" spans="10:11" x14ac:dyDescent="0.2">
      <c r="J2924" s="36">
        <v>47934</v>
      </c>
      <c r="K2924" s="126">
        <f t="shared" si="45"/>
        <v>47934</v>
      </c>
    </row>
    <row r="2925" spans="10:11" x14ac:dyDescent="0.2">
      <c r="J2925" s="36">
        <v>47935</v>
      </c>
      <c r="K2925" s="126">
        <f t="shared" si="45"/>
        <v>47935</v>
      </c>
    </row>
    <row r="2926" spans="10:11" x14ac:dyDescent="0.2">
      <c r="J2926" s="36">
        <v>47936</v>
      </c>
      <c r="K2926" s="126">
        <f t="shared" si="45"/>
        <v>47936</v>
      </c>
    </row>
    <row r="2927" spans="10:11" x14ac:dyDescent="0.2">
      <c r="J2927" s="36">
        <v>47937</v>
      </c>
      <c r="K2927" s="126">
        <f t="shared" si="45"/>
        <v>47937</v>
      </c>
    </row>
    <row r="2928" spans="10:11" x14ac:dyDescent="0.2">
      <c r="J2928" s="36">
        <v>47938</v>
      </c>
      <c r="K2928" s="126">
        <f t="shared" si="45"/>
        <v>47938</v>
      </c>
    </row>
    <row r="2929" spans="10:11" x14ac:dyDescent="0.2">
      <c r="J2929" s="36">
        <v>47939</v>
      </c>
      <c r="K2929" s="126">
        <f t="shared" si="45"/>
        <v>47939</v>
      </c>
    </row>
    <row r="2930" spans="10:11" x14ac:dyDescent="0.2">
      <c r="J2930" s="36">
        <v>47940</v>
      </c>
      <c r="K2930" s="126">
        <f t="shared" si="45"/>
        <v>47940</v>
      </c>
    </row>
    <row r="2931" spans="10:11" x14ac:dyDescent="0.2">
      <c r="J2931" s="36">
        <v>47941</v>
      </c>
      <c r="K2931" s="126">
        <f t="shared" si="45"/>
        <v>47941</v>
      </c>
    </row>
    <row r="2932" spans="10:11" x14ac:dyDescent="0.2">
      <c r="J2932" s="36">
        <v>47942</v>
      </c>
      <c r="K2932" s="126">
        <f t="shared" si="45"/>
        <v>47942</v>
      </c>
    </row>
    <row r="2933" spans="10:11" x14ac:dyDescent="0.2">
      <c r="J2933" s="36">
        <v>47943</v>
      </c>
      <c r="K2933" s="126">
        <f t="shared" si="45"/>
        <v>47943</v>
      </c>
    </row>
    <row r="2934" spans="10:11" x14ac:dyDescent="0.2">
      <c r="J2934" s="36">
        <v>47944</v>
      </c>
      <c r="K2934" s="126">
        <f t="shared" si="45"/>
        <v>47944</v>
      </c>
    </row>
    <row r="2935" spans="10:11" x14ac:dyDescent="0.2">
      <c r="J2935" s="36">
        <v>47945</v>
      </c>
      <c r="K2935" s="126">
        <f t="shared" si="45"/>
        <v>47945</v>
      </c>
    </row>
    <row r="2936" spans="10:11" x14ac:dyDescent="0.2">
      <c r="J2936" s="36">
        <v>47946</v>
      </c>
      <c r="K2936" s="126">
        <f t="shared" si="45"/>
        <v>47946</v>
      </c>
    </row>
    <row r="2937" spans="10:11" x14ac:dyDescent="0.2">
      <c r="J2937" s="36">
        <v>47947</v>
      </c>
      <c r="K2937" s="126">
        <f t="shared" si="45"/>
        <v>47947</v>
      </c>
    </row>
    <row r="2938" spans="10:11" x14ac:dyDescent="0.2">
      <c r="J2938" s="36">
        <v>47948</v>
      </c>
      <c r="K2938" s="126">
        <f t="shared" si="45"/>
        <v>47948</v>
      </c>
    </row>
    <row r="2939" spans="10:11" x14ac:dyDescent="0.2">
      <c r="J2939" s="36">
        <v>47949</v>
      </c>
      <c r="K2939" s="126">
        <f t="shared" si="45"/>
        <v>47949</v>
      </c>
    </row>
    <row r="2940" spans="10:11" x14ac:dyDescent="0.2">
      <c r="J2940" s="36">
        <v>47950</v>
      </c>
      <c r="K2940" s="126">
        <f t="shared" si="45"/>
        <v>47950</v>
      </c>
    </row>
    <row r="2941" spans="10:11" x14ac:dyDescent="0.2">
      <c r="J2941" s="36">
        <v>47951</v>
      </c>
      <c r="K2941" s="126">
        <f t="shared" si="45"/>
        <v>47951</v>
      </c>
    </row>
    <row r="2942" spans="10:11" x14ac:dyDescent="0.2">
      <c r="J2942" s="36">
        <v>47952</v>
      </c>
      <c r="K2942" s="126">
        <f t="shared" si="45"/>
        <v>47952</v>
      </c>
    </row>
    <row r="2943" spans="10:11" x14ac:dyDescent="0.2">
      <c r="J2943" s="36">
        <v>47953</v>
      </c>
      <c r="K2943" s="126">
        <f t="shared" si="45"/>
        <v>47953</v>
      </c>
    </row>
    <row r="2944" spans="10:11" x14ac:dyDescent="0.2">
      <c r="J2944" s="36">
        <v>47954</v>
      </c>
      <c r="K2944" s="126">
        <f t="shared" si="45"/>
        <v>47954</v>
      </c>
    </row>
    <row r="2945" spans="10:11" x14ac:dyDescent="0.2">
      <c r="J2945" s="36">
        <v>47955</v>
      </c>
      <c r="K2945" s="126">
        <f t="shared" si="45"/>
        <v>47955</v>
      </c>
    </row>
    <row r="2946" spans="10:11" x14ac:dyDescent="0.2">
      <c r="J2946" s="36">
        <v>47956</v>
      </c>
      <c r="K2946" s="126">
        <f t="shared" si="45"/>
        <v>47956</v>
      </c>
    </row>
    <row r="2947" spans="10:11" x14ac:dyDescent="0.2">
      <c r="J2947" s="36">
        <v>47957</v>
      </c>
      <c r="K2947" s="126">
        <f t="shared" si="45"/>
        <v>47957</v>
      </c>
    </row>
    <row r="2948" spans="10:11" x14ac:dyDescent="0.2">
      <c r="J2948" s="36">
        <v>47958</v>
      </c>
      <c r="K2948" s="126">
        <f t="shared" ref="K2948:K3011" si="46">+J2948</f>
        <v>47958</v>
      </c>
    </row>
    <row r="2949" spans="10:11" x14ac:dyDescent="0.2">
      <c r="J2949" s="36">
        <v>47959</v>
      </c>
      <c r="K2949" s="126">
        <f t="shared" si="46"/>
        <v>47959</v>
      </c>
    </row>
    <row r="2950" spans="10:11" x14ac:dyDescent="0.2">
      <c r="J2950" s="36">
        <v>47960</v>
      </c>
      <c r="K2950" s="126">
        <f t="shared" si="46"/>
        <v>47960</v>
      </c>
    </row>
    <row r="2951" spans="10:11" x14ac:dyDescent="0.2">
      <c r="J2951" s="36">
        <v>47961</v>
      </c>
      <c r="K2951" s="126">
        <f t="shared" si="46"/>
        <v>47961</v>
      </c>
    </row>
    <row r="2952" spans="10:11" x14ac:dyDescent="0.2">
      <c r="J2952" s="36">
        <v>47962</v>
      </c>
      <c r="K2952" s="126">
        <f t="shared" si="46"/>
        <v>47962</v>
      </c>
    </row>
    <row r="2953" spans="10:11" x14ac:dyDescent="0.2">
      <c r="J2953" s="36">
        <v>47963</v>
      </c>
      <c r="K2953" s="126">
        <f t="shared" si="46"/>
        <v>47963</v>
      </c>
    </row>
    <row r="2954" spans="10:11" x14ac:dyDescent="0.2">
      <c r="J2954" s="36">
        <v>47964</v>
      </c>
      <c r="K2954" s="126">
        <f t="shared" si="46"/>
        <v>47964</v>
      </c>
    </row>
    <row r="2955" spans="10:11" x14ac:dyDescent="0.2">
      <c r="J2955" s="36">
        <v>47965</v>
      </c>
      <c r="K2955" s="126">
        <f t="shared" si="46"/>
        <v>47965</v>
      </c>
    </row>
    <row r="2956" spans="10:11" x14ac:dyDescent="0.2">
      <c r="J2956" s="36">
        <v>47966</v>
      </c>
      <c r="K2956" s="126">
        <f t="shared" si="46"/>
        <v>47966</v>
      </c>
    </row>
    <row r="2957" spans="10:11" x14ac:dyDescent="0.2">
      <c r="J2957" s="36">
        <v>47967</v>
      </c>
      <c r="K2957" s="126">
        <f t="shared" si="46"/>
        <v>47967</v>
      </c>
    </row>
    <row r="2958" spans="10:11" x14ac:dyDescent="0.2">
      <c r="J2958" s="36">
        <v>47968</v>
      </c>
      <c r="K2958" s="126">
        <f t="shared" si="46"/>
        <v>47968</v>
      </c>
    </row>
    <row r="2959" spans="10:11" x14ac:dyDescent="0.2">
      <c r="J2959" s="36">
        <v>47969</v>
      </c>
      <c r="K2959" s="126">
        <f t="shared" si="46"/>
        <v>47969</v>
      </c>
    </row>
    <row r="2960" spans="10:11" x14ac:dyDescent="0.2">
      <c r="J2960" s="36">
        <v>47970</v>
      </c>
      <c r="K2960" s="126">
        <f t="shared" si="46"/>
        <v>47970</v>
      </c>
    </row>
    <row r="2961" spans="10:11" x14ac:dyDescent="0.2">
      <c r="J2961" s="36">
        <v>47971</v>
      </c>
      <c r="K2961" s="126">
        <f t="shared" si="46"/>
        <v>47971</v>
      </c>
    </row>
    <row r="2962" spans="10:11" x14ac:dyDescent="0.2">
      <c r="J2962" s="36">
        <v>47972</v>
      </c>
      <c r="K2962" s="126">
        <f t="shared" si="46"/>
        <v>47972</v>
      </c>
    </row>
    <row r="2963" spans="10:11" x14ac:dyDescent="0.2">
      <c r="J2963" s="36">
        <v>47973</v>
      </c>
      <c r="K2963" s="126">
        <f t="shared" si="46"/>
        <v>47973</v>
      </c>
    </row>
    <row r="2964" spans="10:11" x14ac:dyDescent="0.2">
      <c r="J2964" s="36">
        <v>47974</v>
      </c>
      <c r="K2964" s="126">
        <f t="shared" si="46"/>
        <v>47974</v>
      </c>
    </row>
    <row r="2965" spans="10:11" x14ac:dyDescent="0.2">
      <c r="J2965" s="36">
        <v>47975</v>
      </c>
      <c r="K2965" s="126">
        <f t="shared" si="46"/>
        <v>47975</v>
      </c>
    </row>
    <row r="2966" spans="10:11" x14ac:dyDescent="0.2">
      <c r="J2966" s="36">
        <v>47976</v>
      </c>
      <c r="K2966" s="126">
        <f t="shared" si="46"/>
        <v>47976</v>
      </c>
    </row>
    <row r="2967" spans="10:11" x14ac:dyDescent="0.2">
      <c r="J2967" s="36">
        <v>47977</v>
      </c>
      <c r="K2967" s="126">
        <f t="shared" si="46"/>
        <v>47977</v>
      </c>
    </row>
    <row r="2968" spans="10:11" x14ac:dyDescent="0.2">
      <c r="J2968" s="36">
        <v>47978</v>
      </c>
      <c r="K2968" s="126">
        <f t="shared" si="46"/>
        <v>47978</v>
      </c>
    </row>
    <row r="2969" spans="10:11" x14ac:dyDescent="0.2">
      <c r="J2969" s="36">
        <v>47979</v>
      </c>
      <c r="K2969" s="126">
        <f t="shared" si="46"/>
        <v>47979</v>
      </c>
    </row>
    <row r="2970" spans="10:11" x14ac:dyDescent="0.2">
      <c r="J2970" s="36">
        <v>47980</v>
      </c>
      <c r="K2970" s="126">
        <f t="shared" si="46"/>
        <v>47980</v>
      </c>
    </row>
    <row r="2971" spans="10:11" x14ac:dyDescent="0.2">
      <c r="J2971" s="36">
        <v>47981</v>
      </c>
      <c r="K2971" s="126">
        <f t="shared" si="46"/>
        <v>47981</v>
      </c>
    </row>
    <row r="2972" spans="10:11" x14ac:dyDescent="0.2">
      <c r="J2972" s="36">
        <v>47982</v>
      </c>
      <c r="K2972" s="126">
        <f t="shared" si="46"/>
        <v>47982</v>
      </c>
    </row>
    <row r="2973" spans="10:11" x14ac:dyDescent="0.2">
      <c r="J2973" s="36">
        <v>47983</v>
      </c>
      <c r="K2973" s="126">
        <f t="shared" si="46"/>
        <v>47983</v>
      </c>
    </row>
    <row r="2974" spans="10:11" x14ac:dyDescent="0.2">
      <c r="J2974" s="36">
        <v>47984</v>
      </c>
      <c r="K2974" s="126">
        <f t="shared" si="46"/>
        <v>47984</v>
      </c>
    </row>
    <row r="2975" spans="10:11" x14ac:dyDescent="0.2">
      <c r="J2975" s="36">
        <v>47985</v>
      </c>
      <c r="K2975" s="126">
        <f t="shared" si="46"/>
        <v>47985</v>
      </c>
    </row>
    <row r="2976" spans="10:11" x14ac:dyDescent="0.2">
      <c r="J2976" s="36">
        <v>47986</v>
      </c>
      <c r="K2976" s="126">
        <f t="shared" si="46"/>
        <v>47986</v>
      </c>
    </row>
    <row r="2977" spans="10:11" x14ac:dyDescent="0.2">
      <c r="J2977" s="36">
        <v>47987</v>
      </c>
      <c r="K2977" s="126">
        <f t="shared" si="46"/>
        <v>47987</v>
      </c>
    </row>
    <row r="2978" spans="10:11" x14ac:dyDescent="0.2">
      <c r="J2978" s="36">
        <v>47988</v>
      </c>
      <c r="K2978" s="126">
        <f t="shared" si="46"/>
        <v>47988</v>
      </c>
    </row>
    <row r="2979" spans="10:11" x14ac:dyDescent="0.2">
      <c r="J2979" s="36">
        <v>47989</v>
      </c>
      <c r="K2979" s="126">
        <f t="shared" si="46"/>
        <v>47989</v>
      </c>
    </row>
    <row r="2980" spans="10:11" x14ac:dyDescent="0.2">
      <c r="J2980" s="36">
        <v>47990</v>
      </c>
      <c r="K2980" s="126">
        <f t="shared" si="46"/>
        <v>47990</v>
      </c>
    </row>
    <row r="2981" spans="10:11" x14ac:dyDescent="0.2">
      <c r="J2981" s="36">
        <v>47991</v>
      </c>
      <c r="K2981" s="126">
        <f t="shared" si="46"/>
        <v>47991</v>
      </c>
    </row>
    <row r="2982" spans="10:11" x14ac:dyDescent="0.2">
      <c r="J2982" s="36">
        <v>47992</v>
      </c>
      <c r="K2982" s="126">
        <f t="shared" si="46"/>
        <v>47992</v>
      </c>
    </row>
    <row r="2983" spans="10:11" x14ac:dyDescent="0.2">
      <c r="J2983" s="36">
        <v>47993</v>
      </c>
      <c r="K2983" s="126">
        <f t="shared" si="46"/>
        <v>47993</v>
      </c>
    </row>
    <row r="2984" spans="10:11" x14ac:dyDescent="0.2">
      <c r="J2984" s="36">
        <v>47994</v>
      </c>
      <c r="K2984" s="126">
        <f t="shared" si="46"/>
        <v>47994</v>
      </c>
    </row>
    <row r="2985" spans="10:11" x14ac:dyDescent="0.2">
      <c r="J2985" s="36">
        <v>47995</v>
      </c>
      <c r="K2985" s="126">
        <f t="shared" si="46"/>
        <v>47995</v>
      </c>
    </row>
    <row r="2986" spans="10:11" x14ac:dyDescent="0.2">
      <c r="J2986" s="36">
        <v>47996</v>
      </c>
      <c r="K2986" s="126">
        <f t="shared" si="46"/>
        <v>47996</v>
      </c>
    </row>
    <row r="2987" spans="10:11" x14ac:dyDescent="0.2">
      <c r="J2987" s="36">
        <v>47997</v>
      </c>
      <c r="K2987" s="126">
        <f t="shared" si="46"/>
        <v>47997</v>
      </c>
    </row>
    <row r="2988" spans="10:11" x14ac:dyDescent="0.2">
      <c r="J2988" s="36">
        <v>47998</v>
      </c>
      <c r="K2988" s="126">
        <f t="shared" si="46"/>
        <v>47998</v>
      </c>
    </row>
    <row r="2989" spans="10:11" x14ac:dyDescent="0.2">
      <c r="J2989" s="36">
        <v>47999</v>
      </c>
      <c r="K2989" s="126">
        <f t="shared" si="46"/>
        <v>47999</v>
      </c>
    </row>
    <row r="2990" spans="10:11" x14ac:dyDescent="0.2">
      <c r="J2990" s="36">
        <v>48000</v>
      </c>
      <c r="K2990" s="126">
        <f t="shared" si="46"/>
        <v>48000</v>
      </c>
    </row>
    <row r="2991" spans="10:11" x14ac:dyDescent="0.2">
      <c r="J2991" s="36">
        <v>48001</v>
      </c>
      <c r="K2991" s="126">
        <f t="shared" si="46"/>
        <v>48001</v>
      </c>
    </row>
    <row r="2992" spans="10:11" x14ac:dyDescent="0.2">
      <c r="J2992" s="36">
        <v>48002</v>
      </c>
      <c r="K2992" s="126">
        <f t="shared" si="46"/>
        <v>48002</v>
      </c>
    </row>
    <row r="2993" spans="10:11" x14ac:dyDescent="0.2">
      <c r="J2993" s="36">
        <v>48003</v>
      </c>
      <c r="K2993" s="126">
        <f t="shared" si="46"/>
        <v>48003</v>
      </c>
    </row>
    <row r="2994" spans="10:11" x14ac:dyDescent="0.2">
      <c r="J2994" s="36">
        <v>48004</v>
      </c>
      <c r="K2994" s="126">
        <f t="shared" si="46"/>
        <v>48004</v>
      </c>
    </row>
    <row r="2995" spans="10:11" x14ac:dyDescent="0.2">
      <c r="J2995" s="36">
        <v>48005</v>
      </c>
      <c r="K2995" s="126">
        <f t="shared" si="46"/>
        <v>48005</v>
      </c>
    </row>
    <row r="2996" spans="10:11" x14ac:dyDescent="0.2">
      <c r="J2996" s="36">
        <v>48006</v>
      </c>
      <c r="K2996" s="126">
        <f t="shared" si="46"/>
        <v>48006</v>
      </c>
    </row>
    <row r="2997" spans="10:11" x14ac:dyDescent="0.2">
      <c r="J2997" s="36">
        <v>48007</v>
      </c>
      <c r="K2997" s="126">
        <f t="shared" si="46"/>
        <v>48007</v>
      </c>
    </row>
    <row r="2998" spans="10:11" x14ac:dyDescent="0.2">
      <c r="J2998" s="36">
        <v>48008</v>
      </c>
      <c r="K2998" s="126">
        <f t="shared" si="46"/>
        <v>48008</v>
      </c>
    </row>
    <row r="2999" spans="10:11" x14ac:dyDescent="0.2">
      <c r="J2999" s="36">
        <v>48009</v>
      </c>
      <c r="K2999" s="126">
        <f t="shared" si="46"/>
        <v>48009</v>
      </c>
    </row>
    <row r="3000" spans="10:11" x14ac:dyDescent="0.2">
      <c r="J3000" s="36">
        <v>48010</v>
      </c>
      <c r="K3000" s="126">
        <f t="shared" si="46"/>
        <v>48010</v>
      </c>
    </row>
    <row r="3001" spans="10:11" x14ac:dyDescent="0.2">
      <c r="J3001" s="36">
        <v>48011</v>
      </c>
      <c r="K3001" s="126">
        <f t="shared" si="46"/>
        <v>48011</v>
      </c>
    </row>
    <row r="3002" spans="10:11" x14ac:dyDescent="0.2">
      <c r="J3002" s="36">
        <v>48012</v>
      </c>
      <c r="K3002" s="126">
        <f t="shared" si="46"/>
        <v>48012</v>
      </c>
    </row>
    <row r="3003" spans="10:11" x14ac:dyDescent="0.2">
      <c r="J3003" s="36">
        <v>48013</v>
      </c>
      <c r="K3003" s="126">
        <f t="shared" si="46"/>
        <v>48013</v>
      </c>
    </row>
    <row r="3004" spans="10:11" x14ac:dyDescent="0.2">
      <c r="J3004" s="36">
        <v>48014</v>
      </c>
      <c r="K3004" s="126">
        <f t="shared" si="46"/>
        <v>48014</v>
      </c>
    </row>
    <row r="3005" spans="10:11" x14ac:dyDescent="0.2">
      <c r="J3005" s="36">
        <v>48015</v>
      </c>
      <c r="K3005" s="126">
        <f t="shared" si="46"/>
        <v>48015</v>
      </c>
    </row>
    <row r="3006" spans="10:11" x14ac:dyDescent="0.2">
      <c r="J3006" s="36">
        <v>48016</v>
      </c>
      <c r="K3006" s="126">
        <f t="shared" si="46"/>
        <v>48016</v>
      </c>
    </row>
    <row r="3007" spans="10:11" x14ac:dyDescent="0.2">
      <c r="J3007" s="36">
        <v>48017</v>
      </c>
      <c r="K3007" s="126">
        <f t="shared" si="46"/>
        <v>48017</v>
      </c>
    </row>
    <row r="3008" spans="10:11" x14ac:dyDescent="0.2">
      <c r="J3008" s="36">
        <v>48018</v>
      </c>
      <c r="K3008" s="126">
        <f t="shared" si="46"/>
        <v>48018</v>
      </c>
    </row>
    <row r="3009" spans="10:11" x14ac:dyDescent="0.2">
      <c r="J3009" s="36">
        <v>48019</v>
      </c>
      <c r="K3009" s="126">
        <f t="shared" si="46"/>
        <v>48019</v>
      </c>
    </row>
    <row r="3010" spans="10:11" x14ac:dyDescent="0.2">
      <c r="J3010" s="36">
        <v>48020</v>
      </c>
      <c r="K3010" s="126">
        <f t="shared" si="46"/>
        <v>48020</v>
      </c>
    </row>
    <row r="3011" spans="10:11" x14ac:dyDescent="0.2">
      <c r="J3011" s="36">
        <v>48021</v>
      </c>
      <c r="K3011" s="126">
        <f t="shared" si="46"/>
        <v>48021</v>
      </c>
    </row>
    <row r="3012" spans="10:11" x14ac:dyDescent="0.2">
      <c r="J3012" s="36">
        <v>48022</v>
      </c>
      <c r="K3012" s="126">
        <f t="shared" ref="K3012:K3075" si="47">+J3012</f>
        <v>48022</v>
      </c>
    </row>
    <row r="3013" spans="10:11" x14ac:dyDescent="0.2">
      <c r="J3013" s="36">
        <v>48023</v>
      </c>
      <c r="K3013" s="126">
        <f t="shared" si="47"/>
        <v>48023</v>
      </c>
    </row>
    <row r="3014" spans="10:11" x14ac:dyDescent="0.2">
      <c r="J3014" s="36">
        <v>48024</v>
      </c>
      <c r="K3014" s="126">
        <f t="shared" si="47"/>
        <v>48024</v>
      </c>
    </row>
    <row r="3015" spans="10:11" x14ac:dyDescent="0.2">
      <c r="J3015" s="36">
        <v>48025</v>
      </c>
      <c r="K3015" s="126">
        <f t="shared" si="47"/>
        <v>48025</v>
      </c>
    </row>
    <row r="3016" spans="10:11" x14ac:dyDescent="0.2">
      <c r="J3016" s="36">
        <v>48026</v>
      </c>
      <c r="K3016" s="126">
        <f t="shared" si="47"/>
        <v>48026</v>
      </c>
    </row>
    <row r="3017" spans="10:11" x14ac:dyDescent="0.2">
      <c r="J3017" s="36">
        <v>48027</v>
      </c>
      <c r="K3017" s="126">
        <f t="shared" si="47"/>
        <v>48027</v>
      </c>
    </row>
    <row r="3018" spans="10:11" x14ac:dyDescent="0.2">
      <c r="J3018" s="36">
        <v>48028</v>
      </c>
      <c r="K3018" s="126">
        <f t="shared" si="47"/>
        <v>48028</v>
      </c>
    </row>
    <row r="3019" spans="10:11" x14ac:dyDescent="0.2">
      <c r="J3019" s="36">
        <v>48029</v>
      </c>
      <c r="K3019" s="126">
        <f t="shared" si="47"/>
        <v>48029</v>
      </c>
    </row>
    <row r="3020" spans="10:11" x14ac:dyDescent="0.2">
      <c r="J3020" s="36">
        <v>48030</v>
      </c>
      <c r="K3020" s="126">
        <f t="shared" si="47"/>
        <v>48030</v>
      </c>
    </row>
    <row r="3021" spans="10:11" x14ac:dyDescent="0.2">
      <c r="J3021" s="36">
        <v>48031</v>
      </c>
      <c r="K3021" s="126">
        <f t="shared" si="47"/>
        <v>48031</v>
      </c>
    </row>
    <row r="3022" spans="10:11" x14ac:dyDescent="0.2">
      <c r="J3022" s="36">
        <v>48032</v>
      </c>
      <c r="K3022" s="126">
        <f t="shared" si="47"/>
        <v>48032</v>
      </c>
    </row>
    <row r="3023" spans="10:11" x14ac:dyDescent="0.2">
      <c r="J3023" s="36">
        <v>48033</v>
      </c>
      <c r="K3023" s="126">
        <f t="shared" si="47"/>
        <v>48033</v>
      </c>
    </row>
    <row r="3024" spans="10:11" x14ac:dyDescent="0.2">
      <c r="J3024" s="36">
        <v>48034</v>
      </c>
      <c r="K3024" s="126">
        <f t="shared" si="47"/>
        <v>48034</v>
      </c>
    </row>
    <row r="3025" spans="10:11" x14ac:dyDescent="0.2">
      <c r="J3025" s="36">
        <v>48035</v>
      </c>
      <c r="K3025" s="126">
        <f t="shared" si="47"/>
        <v>48035</v>
      </c>
    </row>
    <row r="3026" spans="10:11" x14ac:dyDescent="0.2">
      <c r="J3026" s="36">
        <v>48036</v>
      </c>
      <c r="K3026" s="126">
        <f t="shared" si="47"/>
        <v>48036</v>
      </c>
    </row>
    <row r="3027" spans="10:11" x14ac:dyDescent="0.2">
      <c r="J3027" s="36">
        <v>48037</v>
      </c>
      <c r="K3027" s="126">
        <f t="shared" si="47"/>
        <v>48037</v>
      </c>
    </row>
    <row r="3028" spans="10:11" x14ac:dyDescent="0.2">
      <c r="J3028" s="36">
        <v>48038</v>
      </c>
      <c r="K3028" s="126">
        <f t="shared" si="47"/>
        <v>48038</v>
      </c>
    </row>
    <row r="3029" spans="10:11" x14ac:dyDescent="0.2">
      <c r="J3029" s="36">
        <v>48039</v>
      </c>
      <c r="K3029" s="126">
        <f t="shared" si="47"/>
        <v>48039</v>
      </c>
    </row>
    <row r="3030" spans="10:11" x14ac:dyDescent="0.2">
      <c r="J3030" s="36">
        <v>48040</v>
      </c>
      <c r="K3030" s="126">
        <f t="shared" si="47"/>
        <v>48040</v>
      </c>
    </row>
    <row r="3031" spans="10:11" x14ac:dyDescent="0.2">
      <c r="J3031" s="36">
        <v>48041</v>
      </c>
      <c r="K3031" s="126">
        <f t="shared" si="47"/>
        <v>48041</v>
      </c>
    </row>
    <row r="3032" spans="10:11" x14ac:dyDescent="0.2">
      <c r="J3032" s="36">
        <v>48042</v>
      </c>
      <c r="K3032" s="126">
        <f t="shared" si="47"/>
        <v>48042</v>
      </c>
    </row>
    <row r="3033" spans="10:11" x14ac:dyDescent="0.2">
      <c r="J3033" s="36">
        <v>48043</v>
      </c>
      <c r="K3033" s="126">
        <f t="shared" si="47"/>
        <v>48043</v>
      </c>
    </row>
    <row r="3034" spans="10:11" x14ac:dyDescent="0.2">
      <c r="J3034" s="36">
        <v>48044</v>
      </c>
      <c r="K3034" s="126">
        <f t="shared" si="47"/>
        <v>48044</v>
      </c>
    </row>
    <row r="3035" spans="10:11" x14ac:dyDescent="0.2">
      <c r="J3035" s="36">
        <v>48045</v>
      </c>
      <c r="K3035" s="126">
        <f t="shared" si="47"/>
        <v>48045</v>
      </c>
    </row>
    <row r="3036" spans="10:11" x14ac:dyDescent="0.2">
      <c r="J3036" s="36">
        <v>48046</v>
      </c>
      <c r="K3036" s="126">
        <f t="shared" si="47"/>
        <v>48046</v>
      </c>
    </row>
    <row r="3037" spans="10:11" x14ac:dyDescent="0.2">
      <c r="J3037" s="36">
        <v>48047</v>
      </c>
      <c r="K3037" s="126">
        <f t="shared" si="47"/>
        <v>48047</v>
      </c>
    </row>
    <row r="3038" spans="10:11" x14ac:dyDescent="0.2">
      <c r="J3038" s="36">
        <v>48048</v>
      </c>
      <c r="K3038" s="126">
        <f t="shared" si="47"/>
        <v>48048</v>
      </c>
    </row>
    <row r="3039" spans="10:11" x14ac:dyDescent="0.2">
      <c r="J3039" s="36">
        <v>48049</v>
      </c>
      <c r="K3039" s="126">
        <f t="shared" si="47"/>
        <v>48049</v>
      </c>
    </row>
    <row r="3040" spans="10:11" x14ac:dyDescent="0.2">
      <c r="J3040" s="36">
        <v>48050</v>
      </c>
      <c r="K3040" s="126">
        <f t="shared" si="47"/>
        <v>48050</v>
      </c>
    </row>
    <row r="3041" spans="10:11" x14ac:dyDescent="0.2">
      <c r="J3041" s="36">
        <v>48051</v>
      </c>
      <c r="K3041" s="126">
        <f t="shared" si="47"/>
        <v>48051</v>
      </c>
    </row>
    <row r="3042" spans="10:11" x14ac:dyDescent="0.2">
      <c r="J3042" s="36">
        <v>48052</v>
      </c>
      <c r="K3042" s="126">
        <f t="shared" si="47"/>
        <v>48052</v>
      </c>
    </row>
    <row r="3043" spans="10:11" x14ac:dyDescent="0.2">
      <c r="J3043" s="36">
        <v>48053</v>
      </c>
      <c r="K3043" s="126">
        <f t="shared" si="47"/>
        <v>48053</v>
      </c>
    </row>
    <row r="3044" spans="10:11" x14ac:dyDescent="0.2">
      <c r="J3044" s="36">
        <v>48054</v>
      </c>
      <c r="K3044" s="126">
        <f t="shared" si="47"/>
        <v>48054</v>
      </c>
    </row>
    <row r="3045" spans="10:11" x14ac:dyDescent="0.2">
      <c r="J3045" s="36">
        <v>48055</v>
      </c>
      <c r="K3045" s="126">
        <f t="shared" si="47"/>
        <v>48055</v>
      </c>
    </row>
    <row r="3046" spans="10:11" x14ac:dyDescent="0.2">
      <c r="J3046" s="36">
        <v>48056</v>
      </c>
      <c r="K3046" s="126">
        <f t="shared" si="47"/>
        <v>48056</v>
      </c>
    </row>
    <row r="3047" spans="10:11" x14ac:dyDescent="0.2">
      <c r="J3047" s="36">
        <v>48057</v>
      </c>
      <c r="K3047" s="126">
        <f t="shared" si="47"/>
        <v>48057</v>
      </c>
    </row>
    <row r="3048" spans="10:11" x14ac:dyDescent="0.2">
      <c r="J3048" s="36">
        <v>48058</v>
      </c>
      <c r="K3048" s="126">
        <f t="shared" si="47"/>
        <v>48058</v>
      </c>
    </row>
    <row r="3049" spans="10:11" x14ac:dyDescent="0.2">
      <c r="J3049" s="36">
        <v>48059</v>
      </c>
      <c r="K3049" s="126">
        <f t="shared" si="47"/>
        <v>48059</v>
      </c>
    </row>
    <row r="3050" spans="10:11" x14ac:dyDescent="0.2">
      <c r="J3050" s="36">
        <v>48060</v>
      </c>
      <c r="K3050" s="126">
        <f t="shared" si="47"/>
        <v>48060</v>
      </c>
    </row>
    <row r="3051" spans="10:11" x14ac:dyDescent="0.2">
      <c r="J3051" s="36">
        <v>48061</v>
      </c>
      <c r="K3051" s="126">
        <f t="shared" si="47"/>
        <v>48061</v>
      </c>
    </row>
    <row r="3052" spans="10:11" x14ac:dyDescent="0.2">
      <c r="J3052" s="36">
        <v>48062</v>
      </c>
      <c r="K3052" s="126">
        <f t="shared" si="47"/>
        <v>48062</v>
      </c>
    </row>
    <row r="3053" spans="10:11" x14ac:dyDescent="0.2">
      <c r="J3053" s="36">
        <v>48063</v>
      </c>
      <c r="K3053" s="126">
        <f t="shared" si="47"/>
        <v>48063</v>
      </c>
    </row>
    <row r="3054" spans="10:11" x14ac:dyDescent="0.2">
      <c r="J3054" s="36">
        <v>48064</v>
      </c>
      <c r="K3054" s="126">
        <f t="shared" si="47"/>
        <v>48064</v>
      </c>
    </row>
    <row r="3055" spans="10:11" x14ac:dyDescent="0.2">
      <c r="J3055" s="36">
        <v>48065</v>
      </c>
      <c r="K3055" s="126">
        <f t="shared" si="47"/>
        <v>48065</v>
      </c>
    </row>
    <row r="3056" spans="10:11" x14ac:dyDescent="0.2">
      <c r="J3056" s="36">
        <v>48066</v>
      </c>
      <c r="K3056" s="126">
        <f t="shared" si="47"/>
        <v>48066</v>
      </c>
    </row>
    <row r="3057" spans="10:11" x14ac:dyDescent="0.2">
      <c r="J3057" s="36">
        <v>48067</v>
      </c>
      <c r="K3057" s="126">
        <f t="shared" si="47"/>
        <v>48067</v>
      </c>
    </row>
    <row r="3058" spans="10:11" x14ac:dyDescent="0.2">
      <c r="J3058" s="36">
        <v>48068</v>
      </c>
      <c r="K3058" s="126">
        <f t="shared" si="47"/>
        <v>48068</v>
      </c>
    </row>
    <row r="3059" spans="10:11" x14ac:dyDescent="0.2">
      <c r="J3059" s="36">
        <v>48069</v>
      </c>
      <c r="K3059" s="126">
        <f t="shared" si="47"/>
        <v>48069</v>
      </c>
    </row>
    <row r="3060" spans="10:11" x14ac:dyDescent="0.2">
      <c r="J3060" s="36">
        <v>48070</v>
      </c>
      <c r="K3060" s="126">
        <f t="shared" si="47"/>
        <v>48070</v>
      </c>
    </row>
    <row r="3061" spans="10:11" x14ac:dyDescent="0.2">
      <c r="J3061" s="36">
        <v>48071</v>
      </c>
      <c r="K3061" s="126">
        <f t="shared" si="47"/>
        <v>48071</v>
      </c>
    </row>
    <row r="3062" spans="10:11" x14ac:dyDescent="0.2">
      <c r="J3062" s="36">
        <v>48072</v>
      </c>
      <c r="K3062" s="126">
        <f t="shared" si="47"/>
        <v>48072</v>
      </c>
    </row>
    <row r="3063" spans="10:11" x14ac:dyDescent="0.2">
      <c r="J3063" s="36">
        <v>48073</v>
      </c>
      <c r="K3063" s="126">
        <f t="shared" si="47"/>
        <v>48073</v>
      </c>
    </row>
    <row r="3064" spans="10:11" x14ac:dyDescent="0.2">
      <c r="J3064" s="36">
        <v>48074</v>
      </c>
      <c r="K3064" s="126">
        <f t="shared" si="47"/>
        <v>48074</v>
      </c>
    </row>
    <row r="3065" spans="10:11" x14ac:dyDescent="0.2">
      <c r="J3065" s="36">
        <v>48075</v>
      </c>
      <c r="K3065" s="126">
        <f t="shared" si="47"/>
        <v>48075</v>
      </c>
    </row>
    <row r="3066" spans="10:11" x14ac:dyDescent="0.2">
      <c r="J3066" s="36">
        <v>48076</v>
      </c>
      <c r="K3066" s="126">
        <f t="shared" si="47"/>
        <v>48076</v>
      </c>
    </row>
    <row r="3067" spans="10:11" x14ac:dyDescent="0.2">
      <c r="J3067" s="36">
        <v>48077</v>
      </c>
      <c r="K3067" s="126">
        <f t="shared" si="47"/>
        <v>48077</v>
      </c>
    </row>
    <row r="3068" spans="10:11" x14ac:dyDescent="0.2">
      <c r="J3068" s="36">
        <v>48078</v>
      </c>
      <c r="K3068" s="126">
        <f t="shared" si="47"/>
        <v>48078</v>
      </c>
    </row>
    <row r="3069" spans="10:11" x14ac:dyDescent="0.2">
      <c r="J3069" s="36">
        <v>48079</v>
      </c>
      <c r="K3069" s="126">
        <f t="shared" si="47"/>
        <v>48079</v>
      </c>
    </row>
    <row r="3070" spans="10:11" x14ac:dyDescent="0.2">
      <c r="J3070" s="36">
        <v>48080</v>
      </c>
      <c r="K3070" s="126">
        <f t="shared" si="47"/>
        <v>48080</v>
      </c>
    </row>
    <row r="3071" spans="10:11" x14ac:dyDescent="0.2">
      <c r="J3071" s="36">
        <v>48081</v>
      </c>
      <c r="K3071" s="126">
        <f t="shared" si="47"/>
        <v>48081</v>
      </c>
    </row>
    <row r="3072" spans="10:11" x14ac:dyDescent="0.2">
      <c r="J3072" s="36">
        <v>48082</v>
      </c>
      <c r="K3072" s="126">
        <f t="shared" si="47"/>
        <v>48082</v>
      </c>
    </row>
    <row r="3073" spans="10:11" x14ac:dyDescent="0.2">
      <c r="J3073" s="36">
        <v>48083</v>
      </c>
      <c r="K3073" s="126">
        <f t="shared" si="47"/>
        <v>48083</v>
      </c>
    </row>
    <row r="3074" spans="10:11" x14ac:dyDescent="0.2">
      <c r="J3074" s="36">
        <v>48084</v>
      </c>
      <c r="K3074" s="126">
        <f t="shared" si="47"/>
        <v>48084</v>
      </c>
    </row>
    <row r="3075" spans="10:11" x14ac:dyDescent="0.2">
      <c r="J3075" s="36">
        <v>48085</v>
      </c>
      <c r="K3075" s="126">
        <f t="shared" si="47"/>
        <v>48085</v>
      </c>
    </row>
    <row r="3076" spans="10:11" x14ac:dyDescent="0.2">
      <c r="J3076" s="36">
        <v>48086</v>
      </c>
      <c r="K3076" s="126">
        <f t="shared" ref="K3076:K3139" si="48">+J3076</f>
        <v>48086</v>
      </c>
    </row>
    <row r="3077" spans="10:11" x14ac:dyDescent="0.2">
      <c r="J3077" s="36">
        <v>48087</v>
      </c>
      <c r="K3077" s="126">
        <f t="shared" si="48"/>
        <v>48087</v>
      </c>
    </row>
    <row r="3078" spans="10:11" x14ac:dyDescent="0.2">
      <c r="J3078" s="36">
        <v>48088</v>
      </c>
      <c r="K3078" s="126">
        <f t="shared" si="48"/>
        <v>48088</v>
      </c>
    </row>
    <row r="3079" spans="10:11" x14ac:dyDescent="0.2">
      <c r="J3079" s="36">
        <v>48089</v>
      </c>
      <c r="K3079" s="126">
        <f t="shared" si="48"/>
        <v>48089</v>
      </c>
    </row>
    <row r="3080" spans="10:11" x14ac:dyDescent="0.2">
      <c r="J3080" s="36">
        <v>48090</v>
      </c>
      <c r="K3080" s="126">
        <f t="shared" si="48"/>
        <v>48090</v>
      </c>
    </row>
    <row r="3081" spans="10:11" x14ac:dyDescent="0.2">
      <c r="J3081" s="36">
        <v>48091</v>
      </c>
      <c r="K3081" s="126">
        <f t="shared" si="48"/>
        <v>48091</v>
      </c>
    </row>
    <row r="3082" spans="10:11" x14ac:dyDescent="0.2">
      <c r="J3082" s="36">
        <v>48092</v>
      </c>
      <c r="K3082" s="126">
        <f t="shared" si="48"/>
        <v>48092</v>
      </c>
    </row>
    <row r="3083" spans="10:11" x14ac:dyDescent="0.2">
      <c r="J3083" s="36">
        <v>48093</v>
      </c>
      <c r="K3083" s="126">
        <f t="shared" si="48"/>
        <v>48093</v>
      </c>
    </row>
    <row r="3084" spans="10:11" x14ac:dyDescent="0.2">
      <c r="J3084" s="36">
        <v>48094</v>
      </c>
      <c r="K3084" s="126">
        <f t="shared" si="48"/>
        <v>48094</v>
      </c>
    </row>
    <row r="3085" spans="10:11" x14ac:dyDescent="0.2">
      <c r="J3085" s="36">
        <v>48095</v>
      </c>
      <c r="K3085" s="126">
        <f t="shared" si="48"/>
        <v>48095</v>
      </c>
    </row>
    <row r="3086" spans="10:11" x14ac:dyDescent="0.2">
      <c r="J3086" s="36">
        <v>48096</v>
      </c>
      <c r="K3086" s="126">
        <f t="shared" si="48"/>
        <v>48096</v>
      </c>
    </row>
    <row r="3087" spans="10:11" x14ac:dyDescent="0.2">
      <c r="J3087" s="36">
        <v>48097</v>
      </c>
      <c r="K3087" s="126">
        <f t="shared" si="48"/>
        <v>48097</v>
      </c>
    </row>
    <row r="3088" spans="10:11" x14ac:dyDescent="0.2">
      <c r="J3088" s="36">
        <v>48098</v>
      </c>
      <c r="K3088" s="126">
        <f t="shared" si="48"/>
        <v>48098</v>
      </c>
    </row>
    <row r="3089" spans="10:11" x14ac:dyDescent="0.2">
      <c r="J3089" s="36">
        <v>48099</v>
      </c>
      <c r="K3089" s="126">
        <f t="shared" si="48"/>
        <v>48099</v>
      </c>
    </row>
    <row r="3090" spans="10:11" x14ac:dyDescent="0.2">
      <c r="J3090" s="36">
        <v>48100</v>
      </c>
      <c r="K3090" s="126">
        <f t="shared" si="48"/>
        <v>48100</v>
      </c>
    </row>
    <row r="3091" spans="10:11" x14ac:dyDescent="0.2">
      <c r="J3091" s="36">
        <v>48101</v>
      </c>
      <c r="K3091" s="126">
        <f t="shared" si="48"/>
        <v>48101</v>
      </c>
    </row>
    <row r="3092" spans="10:11" x14ac:dyDescent="0.2">
      <c r="J3092" s="36">
        <v>48102</v>
      </c>
      <c r="K3092" s="126">
        <f t="shared" si="48"/>
        <v>48102</v>
      </c>
    </row>
    <row r="3093" spans="10:11" x14ac:dyDescent="0.2">
      <c r="J3093" s="36">
        <v>48103</v>
      </c>
      <c r="K3093" s="126">
        <f t="shared" si="48"/>
        <v>48103</v>
      </c>
    </row>
    <row r="3094" spans="10:11" x14ac:dyDescent="0.2">
      <c r="J3094" s="36">
        <v>48104</v>
      </c>
      <c r="K3094" s="126">
        <f t="shared" si="48"/>
        <v>48104</v>
      </c>
    </row>
    <row r="3095" spans="10:11" x14ac:dyDescent="0.2">
      <c r="J3095" s="36">
        <v>48105</v>
      </c>
      <c r="K3095" s="126">
        <f t="shared" si="48"/>
        <v>48105</v>
      </c>
    </row>
    <row r="3096" spans="10:11" x14ac:dyDescent="0.2">
      <c r="J3096" s="36">
        <v>48106</v>
      </c>
      <c r="K3096" s="126">
        <f t="shared" si="48"/>
        <v>48106</v>
      </c>
    </row>
    <row r="3097" spans="10:11" x14ac:dyDescent="0.2">
      <c r="J3097" s="36">
        <v>48107</v>
      </c>
      <c r="K3097" s="126">
        <f t="shared" si="48"/>
        <v>48107</v>
      </c>
    </row>
    <row r="3098" spans="10:11" x14ac:dyDescent="0.2">
      <c r="J3098" s="36">
        <v>48108</v>
      </c>
      <c r="K3098" s="126">
        <f t="shared" si="48"/>
        <v>48108</v>
      </c>
    </row>
    <row r="3099" spans="10:11" x14ac:dyDescent="0.2">
      <c r="J3099" s="36">
        <v>48109</v>
      </c>
      <c r="K3099" s="126">
        <f t="shared" si="48"/>
        <v>48109</v>
      </c>
    </row>
    <row r="3100" spans="10:11" x14ac:dyDescent="0.2">
      <c r="J3100" s="36">
        <v>48110</v>
      </c>
      <c r="K3100" s="126">
        <f t="shared" si="48"/>
        <v>48110</v>
      </c>
    </row>
    <row r="3101" spans="10:11" x14ac:dyDescent="0.2">
      <c r="J3101" s="36">
        <v>48111</v>
      </c>
      <c r="K3101" s="126">
        <f t="shared" si="48"/>
        <v>48111</v>
      </c>
    </row>
    <row r="3102" spans="10:11" x14ac:dyDescent="0.2">
      <c r="J3102" s="36">
        <v>48112</v>
      </c>
      <c r="K3102" s="126">
        <f t="shared" si="48"/>
        <v>48112</v>
      </c>
    </row>
    <row r="3103" spans="10:11" x14ac:dyDescent="0.2">
      <c r="J3103" s="36">
        <v>48113</v>
      </c>
      <c r="K3103" s="126">
        <f t="shared" si="48"/>
        <v>48113</v>
      </c>
    </row>
    <row r="3104" spans="10:11" x14ac:dyDescent="0.2">
      <c r="J3104" s="36">
        <v>48114</v>
      </c>
      <c r="K3104" s="126">
        <f t="shared" si="48"/>
        <v>48114</v>
      </c>
    </row>
    <row r="3105" spans="10:11" x14ac:dyDescent="0.2">
      <c r="J3105" s="36">
        <v>48115</v>
      </c>
      <c r="K3105" s="126">
        <f t="shared" si="48"/>
        <v>48115</v>
      </c>
    </row>
    <row r="3106" spans="10:11" x14ac:dyDescent="0.2">
      <c r="J3106" s="36">
        <v>48116</v>
      </c>
      <c r="K3106" s="126">
        <f t="shared" si="48"/>
        <v>48116</v>
      </c>
    </row>
    <row r="3107" spans="10:11" x14ac:dyDescent="0.2">
      <c r="J3107" s="36">
        <v>48117</v>
      </c>
      <c r="K3107" s="126">
        <f t="shared" si="48"/>
        <v>48117</v>
      </c>
    </row>
    <row r="3108" spans="10:11" x14ac:dyDescent="0.2">
      <c r="J3108" s="36">
        <v>48118</v>
      </c>
      <c r="K3108" s="126">
        <f t="shared" si="48"/>
        <v>48118</v>
      </c>
    </row>
    <row r="3109" spans="10:11" x14ac:dyDescent="0.2">
      <c r="J3109" s="36">
        <v>48119</v>
      </c>
      <c r="K3109" s="126">
        <f t="shared" si="48"/>
        <v>48119</v>
      </c>
    </row>
    <row r="3110" spans="10:11" x14ac:dyDescent="0.2">
      <c r="J3110" s="36">
        <v>48120</v>
      </c>
      <c r="K3110" s="126">
        <f t="shared" si="48"/>
        <v>48120</v>
      </c>
    </row>
    <row r="3111" spans="10:11" x14ac:dyDescent="0.2">
      <c r="J3111" s="36">
        <v>48121</v>
      </c>
      <c r="K3111" s="126">
        <f t="shared" si="48"/>
        <v>48121</v>
      </c>
    </row>
    <row r="3112" spans="10:11" x14ac:dyDescent="0.2">
      <c r="J3112" s="36">
        <v>48122</v>
      </c>
      <c r="K3112" s="126">
        <f t="shared" si="48"/>
        <v>48122</v>
      </c>
    </row>
    <row r="3113" spans="10:11" x14ac:dyDescent="0.2">
      <c r="J3113" s="36">
        <v>48123</v>
      </c>
      <c r="K3113" s="126">
        <f t="shared" si="48"/>
        <v>48123</v>
      </c>
    </row>
    <row r="3114" spans="10:11" x14ac:dyDescent="0.2">
      <c r="J3114" s="36">
        <v>48124</v>
      </c>
      <c r="K3114" s="126">
        <f t="shared" si="48"/>
        <v>48124</v>
      </c>
    </row>
    <row r="3115" spans="10:11" x14ac:dyDescent="0.2">
      <c r="J3115" s="36">
        <v>48125</v>
      </c>
      <c r="K3115" s="126">
        <f t="shared" si="48"/>
        <v>48125</v>
      </c>
    </row>
    <row r="3116" spans="10:11" x14ac:dyDescent="0.2">
      <c r="J3116" s="36">
        <v>48126</v>
      </c>
      <c r="K3116" s="126">
        <f t="shared" si="48"/>
        <v>48126</v>
      </c>
    </row>
    <row r="3117" spans="10:11" x14ac:dyDescent="0.2">
      <c r="J3117" s="36">
        <v>48127</v>
      </c>
      <c r="K3117" s="126">
        <f t="shared" si="48"/>
        <v>48127</v>
      </c>
    </row>
    <row r="3118" spans="10:11" x14ac:dyDescent="0.2">
      <c r="J3118" s="36">
        <v>48128</v>
      </c>
      <c r="K3118" s="126">
        <f t="shared" si="48"/>
        <v>48128</v>
      </c>
    </row>
    <row r="3119" spans="10:11" x14ac:dyDescent="0.2">
      <c r="J3119" s="36">
        <v>48129</v>
      </c>
      <c r="K3119" s="126">
        <f t="shared" si="48"/>
        <v>48129</v>
      </c>
    </row>
    <row r="3120" spans="10:11" x14ac:dyDescent="0.2">
      <c r="J3120" s="36">
        <v>48130</v>
      </c>
      <c r="K3120" s="126">
        <f t="shared" si="48"/>
        <v>48130</v>
      </c>
    </row>
    <row r="3121" spans="10:11" x14ac:dyDescent="0.2">
      <c r="J3121" s="36">
        <v>48131</v>
      </c>
      <c r="K3121" s="126">
        <f t="shared" si="48"/>
        <v>48131</v>
      </c>
    </row>
    <row r="3122" spans="10:11" x14ac:dyDescent="0.2">
      <c r="J3122" s="36">
        <v>48132</v>
      </c>
      <c r="K3122" s="126">
        <f t="shared" si="48"/>
        <v>48132</v>
      </c>
    </row>
    <row r="3123" spans="10:11" x14ac:dyDescent="0.2">
      <c r="J3123" s="36">
        <v>48133</v>
      </c>
      <c r="K3123" s="126">
        <f t="shared" si="48"/>
        <v>48133</v>
      </c>
    </row>
    <row r="3124" spans="10:11" x14ac:dyDescent="0.2">
      <c r="J3124" s="36">
        <v>48134</v>
      </c>
      <c r="K3124" s="126">
        <f t="shared" si="48"/>
        <v>48134</v>
      </c>
    </row>
    <row r="3125" spans="10:11" x14ac:dyDescent="0.2">
      <c r="J3125" s="36">
        <v>48135</v>
      </c>
      <c r="K3125" s="126">
        <f t="shared" si="48"/>
        <v>48135</v>
      </c>
    </row>
    <row r="3126" spans="10:11" x14ac:dyDescent="0.2">
      <c r="J3126" s="36">
        <v>48136</v>
      </c>
      <c r="K3126" s="126">
        <f t="shared" si="48"/>
        <v>48136</v>
      </c>
    </row>
    <row r="3127" spans="10:11" x14ac:dyDescent="0.2">
      <c r="J3127" s="36">
        <v>48137</v>
      </c>
      <c r="K3127" s="126">
        <f t="shared" si="48"/>
        <v>48137</v>
      </c>
    </row>
    <row r="3128" spans="10:11" x14ac:dyDescent="0.2">
      <c r="J3128" s="36">
        <v>48138</v>
      </c>
      <c r="K3128" s="126">
        <f t="shared" si="48"/>
        <v>48138</v>
      </c>
    </row>
    <row r="3129" spans="10:11" x14ac:dyDescent="0.2">
      <c r="J3129" s="36">
        <v>48139</v>
      </c>
      <c r="K3129" s="126">
        <f t="shared" si="48"/>
        <v>48139</v>
      </c>
    </row>
    <row r="3130" spans="10:11" x14ac:dyDescent="0.2">
      <c r="J3130" s="36">
        <v>48140</v>
      </c>
      <c r="K3130" s="126">
        <f t="shared" si="48"/>
        <v>48140</v>
      </c>
    </row>
    <row r="3131" spans="10:11" x14ac:dyDescent="0.2">
      <c r="J3131" s="36">
        <v>48141</v>
      </c>
      <c r="K3131" s="126">
        <f t="shared" si="48"/>
        <v>48141</v>
      </c>
    </row>
    <row r="3132" spans="10:11" x14ac:dyDescent="0.2">
      <c r="J3132" s="36">
        <v>48142</v>
      </c>
      <c r="K3132" s="126">
        <f t="shared" si="48"/>
        <v>48142</v>
      </c>
    </row>
    <row r="3133" spans="10:11" x14ac:dyDescent="0.2">
      <c r="J3133" s="36">
        <v>48143</v>
      </c>
      <c r="K3133" s="126">
        <f t="shared" si="48"/>
        <v>48143</v>
      </c>
    </row>
    <row r="3134" spans="10:11" x14ac:dyDescent="0.2">
      <c r="J3134" s="36">
        <v>48144</v>
      </c>
      <c r="K3134" s="126">
        <f t="shared" si="48"/>
        <v>48144</v>
      </c>
    </row>
    <row r="3135" spans="10:11" x14ac:dyDescent="0.2">
      <c r="J3135" s="36">
        <v>48145</v>
      </c>
      <c r="K3135" s="126">
        <f t="shared" si="48"/>
        <v>48145</v>
      </c>
    </row>
    <row r="3136" spans="10:11" x14ac:dyDescent="0.2">
      <c r="J3136" s="36">
        <v>48146</v>
      </c>
      <c r="K3136" s="126">
        <f t="shared" si="48"/>
        <v>48146</v>
      </c>
    </row>
    <row r="3137" spans="10:11" x14ac:dyDescent="0.2">
      <c r="J3137" s="36">
        <v>48147</v>
      </c>
      <c r="K3137" s="126">
        <f t="shared" si="48"/>
        <v>48147</v>
      </c>
    </row>
    <row r="3138" spans="10:11" x14ac:dyDescent="0.2">
      <c r="J3138" s="36">
        <v>48148</v>
      </c>
      <c r="K3138" s="126">
        <f t="shared" si="48"/>
        <v>48148</v>
      </c>
    </row>
    <row r="3139" spans="10:11" x14ac:dyDescent="0.2">
      <c r="J3139" s="36">
        <v>48149</v>
      </c>
      <c r="K3139" s="126">
        <f t="shared" si="48"/>
        <v>48149</v>
      </c>
    </row>
    <row r="3140" spans="10:11" x14ac:dyDescent="0.2">
      <c r="J3140" s="36">
        <v>48150</v>
      </c>
      <c r="K3140" s="126">
        <f t="shared" ref="K3140:K3203" si="49">+J3140</f>
        <v>48150</v>
      </c>
    </row>
    <row r="3141" spans="10:11" x14ac:dyDescent="0.2">
      <c r="J3141" s="36">
        <v>48151</v>
      </c>
      <c r="K3141" s="126">
        <f t="shared" si="49"/>
        <v>48151</v>
      </c>
    </row>
    <row r="3142" spans="10:11" x14ac:dyDescent="0.2">
      <c r="J3142" s="36">
        <v>48152</v>
      </c>
      <c r="K3142" s="126">
        <f t="shared" si="49"/>
        <v>48152</v>
      </c>
    </row>
    <row r="3143" spans="10:11" x14ac:dyDescent="0.2">
      <c r="J3143" s="36">
        <v>48153</v>
      </c>
      <c r="K3143" s="126">
        <f t="shared" si="49"/>
        <v>48153</v>
      </c>
    </row>
    <row r="3144" spans="10:11" x14ac:dyDescent="0.2">
      <c r="J3144" s="36">
        <v>48154</v>
      </c>
      <c r="K3144" s="126">
        <f t="shared" si="49"/>
        <v>48154</v>
      </c>
    </row>
    <row r="3145" spans="10:11" x14ac:dyDescent="0.2">
      <c r="J3145" s="36">
        <v>48155</v>
      </c>
      <c r="K3145" s="126">
        <f t="shared" si="49"/>
        <v>48155</v>
      </c>
    </row>
    <row r="3146" spans="10:11" x14ac:dyDescent="0.2">
      <c r="J3146" s="36">
        <v>48156</v>
      </c>
      <c r="K3146" s="126">
        <f t="shared" si="49"/>
        <v>48156</v>
      </c>
    </row>
    <row r="3147" spans="10:11" x14ac:dyDescent="0.2">
      <c r="J3147" s="36">
        <v>48157</v>
      </c>
      <c r="K3147" s="126">
        <f t="shared" si="49"/>
        <v>48157</v>
      </c>
    </row>
    <row r="3148" spans="10:11" x14ac:dyDescent="0.2">
      <c r="J3148" s="36">
        <v>48158</v>
      </c>
      <c r="K3148" s="126">
        <f t="shared" si="49"/>
        <v>48158</v>
      </c>
    </row>
    <row r="3149" spans="10:11" x14ac:dyDescent="0.2">
      <c r="J3149" s="36">
        <v>48159</v>
      </c>
      <c r="K3149" s="126">
        <f t="shared" si="49"/>
        <v>48159</v>
      </c>
    </row>
    <row r="3150" spans="10:11" x14ac:dyDescent="0.2">
      <c r="J3150" s="36">
        <v>48160</v>
      </c>
      <c r="K3150" s="126">
        <f t="shared" si="49"/>
        <v>48160</v>
      </c>
    </row>
    <row r="3151" spans="10:11" x14ac:dyDescent="0.2">
      <c r="J3151" s="36">
        <v>48161</v>
      </c>
      <c r="K3151" s="126">
        <f t="shared" si="49"/>
        <v>48161</v>
      </c>
    </row>
    <row r="3152" spans="10:11" x14ac:dyDescent="0.2">
      <c r="J3152" s="36">
        <v>48162</v>
      </c>
      <c r="K3152" s="126">
        <f t="shared" si="49"/>
        <v>48162</v>
      </c>
    </row>
    <row r="3153" spans="10:11" x14ac:dyDescent="0.2">
      <c r="J3153" s="36">
        <v>48163</v>
      </c>
      <c r="K3153" s="126">
        <f t="shared" si="49"/>
        <v>48163</v>
      </c>
    </row>
    <row r="3154" spans="10:11" x14ac:dyDescent="0.2">
      <c r="J3154" s="36">
        <v>48164</v>
      </c>
      <c r="K3154" s="126">
        <f t="shared" si="49"/>
        <v>48164</v>
      </c>
    </row>
    <row r="3155" spans="10:11" x14ac:dyDescent="0.2">
      <c r="J3155" s="36">
        <v>48165</v>
      </c>
      <c r="K3155" s="126">
        <f t="shared" si="49"/>
        <v>48165</v>
      </c>
    </row>
    <row r="3156" spans="10:11" x14ac:dyDescent="0.2">
      <c r="J3156" s="36">
        <v>48166</v>
      </c>
      <c r="K3156" s="126">
        <f t="shared" si="49"/>
        <v>48166</v>
      </c>
    </row>
    <row r="3157" spans="10:11" x14ac:dyDescent="0.2">
      <c r="J3157" s="36">
        <v>48167</v>
      </c>
      <c r="K3157" s="126">
        <f t="shared" si="49"/>
        <v>48167</v>
      </c>
    </row>
    <row r="3158" spans="10:11" x14ac:dyDescent="0.2">
      <c r="J3158" s="36">
        <v>48168</v>
      </c>
      <c r="K3158" s="126">
        <f t="shared" si="49"/>
        <v>48168</v>
      </c>
    </row>
    <row r="3159" spans="10:11" x14ac:dyDescent="0.2">
      <c r="J3159" s="36">
        <v>48169</v>
      </c>
      <c r="K3159" s="126">
        <f t="shared" si="49"/>
        <v>48169</v>
      </c>
    </row>
    <row r="3160" spans="10:11" x14ac:dyDescent="0.2">
      <c r="J3160" s="36">
        <v>48170</v>
      </c>
      <c r="K3160" s="126">
        <f t="shared" si="49"/>
        <v>48170</v>
      </c>
    </row>
    <row r="3161" spans="10:11" x14ac:dyDescent="0.2">
      <c r="J3161" s="36">
        <v>48171</v>
      </c>
      <c r="K3161" s="126">
        <f t="shared" si="49"/>
        <v>48171</v>
      </c>
    </row>
    <row r="3162" spans="10:11" x14ac:dyDescent="0.2">
      <c r="J3162" s="36">
        <v>48172</v>
      </c>
      <c r="K3162" s="126">
        <f t="shared" si="49"/>
        <v>48172</v>
      </c>
    </row>
    <row r="3163" spans="10:11" x14ac:dyDescent="0.2">
      <c r="J3163" s="36">
        <v>48173</v>
      </c>
      <c r="K3163" s="126">
        <f t="shared" si="49"/>
        <v>48173</v>
      </c>
    </row>
    <row r="3164" spans="10:11" x14ac:dyDescent="0.2">
      <c r="J3164" s="36">
        <v>48174</v>
      </c>
      <c r="K3164" s="126">
        <f t="shared" si="49"/>
        <v>48174</v>
      </c>
    </row>
    <row r="3165" spans="10:11" x14ac:dyDescent="0.2">
      <c r="J3165" s="36">
        <v>48175</v>
      </c>
      <c r="K3165" s="126">
        <f t="shared" si="49"/>
        <v>48175</v>
      </c>
    </row>
    <row r="3166" spans="10:11" x14ac:dyDescent="0.2">
      <c r="J3166" s="36">
        <v>48176</v>
      </c>
      <c r="K3166" s="126">
        <f t="shared" si="49"/>
        <v>48176</v>
      </c>
    </row>
    <row r="3167" spans="10:11" x14ac:dyDescent="0.2">
      <c r="J3167" s="36">
        <v>48177</v>
      </c>
      <c r="K3167" s="126">
        <f t="shared" si="49"/>
        <v>48177</v>
      </c>
    </row>
    <row r="3168" spans="10:11" x14ac:dyDescent="0.2">
      <c r="J3168" s="36">
        <v>48178</v>
      </c>
      <c r="K3168" s="126">
        <f t="shared" si="49"/>
        <v>48178</v>
      </c>
    </row>
    <row r="3169" spans="10:11" x14ac:dyDescent="0.2">
      <c r="J3169" s="36">
        <v>48179</v>
      </c>
      <c r="K3169" s="126">
        <f t="shared" si="49"/>
        <v>48179</v>
      </c>
    </row>
    <row r="3170" spans="10:11" x14ac:dyDescent="0.2">
      <c r="J3170" s="36">
        <v>48180</v>
      </c>
      <c r="K3170" s="126">
        <f t="shared" si="49"/>
        <v>48180</v>
      </c>
    </row>
    <row r="3171" spans="10:11" x14ac:dyDescent="0.2">
      <c r="J3171" s="36">
        <v>48181</v>
      </c>
      <c r="K3171" s="126">
        <f t="shared" si="49"/>
        <v>48181</v>
      </c>
    </row>
    <row r="3172" spans="10:11" x14ac:dyDescent="0.2">
      <c r="J3172" s="36">
        <v>48182</v>
      </c>
      <c r="K3172" s="126">
        <f t="shared" si="49"/>
        <v>48182</v>
      </c>
    </row>
    <row r="3173" spans="10:11" x14ac:dyDescent="0.2">
      <c r="J3173" s="36">
        <v>48183</v>
      </c>
      <c r="K3173" s="126">
        <f t="shared" si="49"/>
        <v>48183</v>
      </c>
    </row>
    <row r="3174" spans="10:11" x14ac:dyDescent="0.2">
      <c r="J3174" s="36">
        <v>48184</v>
      </c>
      <c r="K3174" s="126">
        <f t="shared" si="49"/>
        <v>48184</v>
      </c>
    </row>
    <row r="3175" spans="10:11" x14ac:dyDescent="0.2">
      <c r="J3175" s="36">
        <v>48185</v>
      </c>
      <c r="K3175" s="126">
        <f t="shared" si="49"/>
        <v>48185</v>
      </c>
    </row>
    <row r="3176" spans="10:11" x14ac:dyDescent="0.2">
      <c r="J3176" s="36">
        <v>48186</v>
      </c>
      <c r="K3176" s="126">
        <f t="shared" si="49"/>
        <v>48186</v>
      </c>
    </row>
    <row r="3177" spans="10:11" x14ac:dyDescent="0.2">
      <c r="J3177" s="36">
        <v>48187</v>
      </c>
      <c r="K3177" s="126">
        <f t="shared" si="49"/>
        <v>48187</v>
      </c>
    </row>
    <row r="3178" spans="10:11" x14ac:dyDescent="0.2">
      <c r="J3178" s="36">
        <v>48188</v>
      </c>
      <c r="K3178" s="126">
        <f t="shared" si="49"/>
        <v>48188</v>
      </c>
    </row>
    <row r="3179" spans="10:11" x14ac:dyDescent="0.2">
      <c r="J3179" s="36">
        <v>48189</v>
      </c>
      <c r="K3179" s="126">
        <f t="shared" si="49"/>
        <v>48189</v>
      </c>
    </row>
    <row r="3180" spans="10:11" x14ac:dyDescent="0.2">
      <c r="J3180" s="36">
        <v>48190</v>
      </c>
      <c r="K3180" s="126">
        <f t="shared" si="49"/>
        <v>48190</v>
      </c>
    </row>
    <row r="3181" spans="10:11" x14ac:dyDescent="0.2">
      <c r="J3181" s="36">
        <v>48191</v>
      </c>
      <c r="K3181" s="126">
        <f t="shared" si="49"/>
        <v>48191</v>
      </c>
    </row>
    <row r="3182" spans="10:11" x14ac:dyDescent="0.2">
      <c r="J3182" s="36">
        <v>48192</v>
      </c>
      <c r="K3182" s="126">
        <f t="shared" si="49"/>
        <v>48192</v>
      </c>
    </row>
    <row r="3183" spans="10:11" x14ac:dyDescent="0.2">
      <c r="J3183" s="36">
        <v>48193</v>
      </c>
      <c r="K3183" s="126">
        <f t="shared" si="49"/>
        <v>48193</v>
      </c>
    </row>
    <row r="3184" spans="10:11" x14ac:dyDescent="0.2">
      <c r="J3184" s="36">
        <v>48194</v>
      </c>
      <c r="K3184" s="126">
        <f t="shared" si="49"/>
        <v>48194</v>
      </c>
    </row>
    <row r="3185" spans="10:11" x14ac:dyDescent="0.2">
      <c r="J3185" s="36">
        <v>48195</v>
      </c>
      <c r="K3185" s="126">
        <f t="shared" si="49"/>
        <v>48195</v>
      </c>
    </row>
    <row r="3186" spans="10:11" x14ac:dyDescent="0.2">
      <c r="J3186" s="36">
        <v>48196</v>
      </c>
      <c r="K3186" s="126">
        <f t="shared" si="49"/>
        <v>48196</v>
      </c>
    </row>
    <row r="3187" spans="10:11" x14ac:dyDescent="0.2">
      <c r="J3187" s="36">
        <v>48197</v>
      </c>
      <c r="K3187" s="126">
        <f t="shared" si="49"/>
        <v>48197</v>
      </c>
    </row>
    <row r="3188" spans="10:11" x14ac:dyDescent="0.2">
      <c r="J3188" s="36">
        <v>48198</v>
      </c>
      <c r="K3188" s="126">
        <f t="shared" si="49"/>
        <v>48198</v>
      </c>
    </row>
    <row r="3189" spans="10:11" x14ac:dyDescent="0.2">
      <c r="J3189" s="36">
        <v>48199</v>
      </c>
      <c r="K3189" s="126">
        <f t="shared" si="49"/>
        <v>48199</v>
      </c>
    </row>
    <row r="3190" spans="10:11" x14ac:dyDescent="0.2">
      <c r="J3190" s="36">
        <v>48200</v>
      </c>
      <c r="K3190" s="126">
        <f t="shared" si="49"/>
        <v>48200</v>
      </c>
    </row>
    <row r="3191" spans="10:11" x14ac:dyDescent="0.2">
      <c r="J3191" s="36">
        <v>48201</v>
      </c>
      <c r="K3191" s="126">
        <f t="shared" si="49"/>
        <v>48201</v>
      </c>
    </row>
    <row r="3192" spans="10:11" x14ac:dyDescent="0.2">
      <c r="J3192" s="36">
        <v>48202</v>
      </c>
      <c r="K3192" s="126">
        <f t="shared" si="49"/>
        <v>48202</v>
      </c>
    </row>
    <row r="3193" spans="10:11" x14ac:dyDescent="0.2">
      <c r="J3193" s="36">
        <v>48203</v>
      </c>
      <c r="K3193" s="126">
        <f t="shared" si="49"/>
        <v>48203</v>
      </c>
    </row>
    <row r="3194" spans="10:11" x14ac:dyDescent="0.2">
      <c r="J3194" s="36">
        <v>48204</v>
      </c>
      <c r="K3194" s="126">
        <f t="shared" si="49"/>
        <v>48204</v>
      </c>
    </row>
    <row r="3195" spans="10:11" x14ac:dyDescent="0.2">
      <c r="J3195" s="36">
        <v>48205</v>
      </c>
      <c r="K3195" s="126">
        <f t="shared" si="49"/>
        <v>48205</v>
      </c>
    </row>
    <row r="3196" spans="10:11" x14ac:dyDescent="0.2">
      <c r="J3196" s="36">
        <v>48206</v>
      </c>
      <c r="K3196" s="126">
        <f t="shared" si="49"/>
        <v>48206</v>
      </c>
    </row>
    <row r="3197" spans="10:11" x14ac:dyDescent="0.2">
      <c r="J3197" s="36">
        <v>48207</v>
      </c>
      <c r="K3197" s="126">
        <f t="shared" si="49"/>
        <v>48207</v>
      </c>
    </row>
    <row r="3198" spans="10:11" x14ac:dyDescent="0.2">
      <c r="J3198" s="36">
        <v>48208</v>
      </c>
      <c r="K3198" s="126">
        <f t="shared" si="49"/>
        <v>48208</v>
      </c>
    </row>
    <row r="3199" spans="10:11" x14ac:dyDescent="0.2">
      <c r="J3199" s="36">
        <v>48209</v>
      </c>
      <c r="K3199" s="126">
        <f t="shared" si="49"/>
        <v>48209</v>
      </c>
    </row>
    <row r="3200" spans="10:11" x14ac:dyDescent="0.2">
      <c r="J3200" s="36">
        <v>48210</v>
      </c>
      <c r="K3200" s="126">
        <f t="shared" si="49"/>
        <v>48210</v>
      </c>
    </row>
    <row r="3201" spans="10:11" x14ac:dyDescent="0.2">
      <c r="J3201" s="36">
        <v>48211</v>
      </c>
      <c r="K3201" s="126">
        <f t="shared" si="49"/>
        <v>48211</v>
      </c>
    </row>
    <row r="3202" spans="10:11" x14ac:dyDescent="0.2">
      <c r="J3202" s="36">
        <v>48212</v>
      </c>
      <c r="K3202" s="126">
        <f t="shared" si="49"/>
        <v>48212</v>
      </c>
    </row>
    <row r="3203" spans="10:11" x14ac:dyDescent="0.2">
      <c r="J3203" s="36">
        <v>48213</v>
      </c>
      <c r="K3203" s="126">
        <f t="shared" si="49"/>
        <v>48213</v>
      </c>
    </row>
    <row r="3204" spans="10:11" x14ac:dyDescent="0.2">
      <c r="J3204" s="36">
        <v>48214</v>
      </c>
      <c r="K3204" s="126">
        <f t="shared" ref="K3204:K3267" si="50">+J3204</f>
        <v>48214</v>
      </c>
    </row>
    <row r="3205" spans="10:11" x14ac:dyDescent="0.2">
      <c r="J3205" s="36">
        <v>48215</v>
      </c>
      <c r="K3205" s="126">
        <f t="shared" si="50"/>
        <v>48215</v>
      </c>
    </row>
    <row r="3206" spans="10:11" x14ac:dyDescent="0.2">
      <c r="J3206" s="36">
        <v>48216</v>
      </c>
      <c r="K3206" s="126">
        <f t="shared" si="50"/>
        <v>48216</v>
      </c>
    </row>
    <row r="3207" spans="10:11" x14ac:dyDescent="0.2">
      <c r="J3207" s="36">
        <v>48217</v>
      </c>
      <c r="K3207" s="126">
        <f t="shared" si="50"/>
        <v>48217</v>
      </c>
    </row>
    <row r="3208" spans="10:11" x14ac:dyDescent="0.2">
      <c r="J3208" s="36">
        <v>48218</v>
      </c>
      <c r="K3208" s="126">
        <f t="shared" si="50"/>
        <v>48218</v>
      </c>
    </row>
    <row r="3209" spans="10:11" x14ac:dyDescent="0.2">
      <c r="J3209" s="36">
        <v>48219</v>
      </c>
      <c r="K3209" s="126">
        <f t="shared" si="50"/>
        <v>48219</v>
      </c>
    </row>
    <row r="3210" spans="10:11" x14ac:dyDescent="0.2">
      <c r="J3210" s="36">
        <v>48220</v>
      </c>
      <c r="K3210" s="126">
        <f t="shared" si="50"/>
        <v>48220</v>
      </c>
    </row>
    <row r="3211" spans="10:11" x14ac:dyDescent="0.2">
      <c r="J3211" s="36">
        <v>48221</v>
      </c>
      <c r="K3211" s="126">
        <f t="shared" si="50"/>
        <v>48221</v>
      </c>
    </row>
    <row r="3212" spans="10:11" x14ac:dyDescent="0.2">
      <c r="J3212" s="36">
        <v>48222</v>
      </c>
      <c r="K3212" s="126">
        <f t="shared" si="50"/>
        <v>48222</v>
      </c>
    </row>
    <row r="3213" spans="10:11" x14ac:dyDescent="0.2">
      <c r="J3213" s="36">
        <v>48223</v>
      </c>
      <c r="K3213" s="126">
        <f t="shared" si="50"/>
        <v>48223</v>
      </c>
    </row>
    <row r="3214" spans="10:11" x14ac:dyDescent="0.2">
      <c r="J3214" s="36">
        <v>48224</v>
      </c>
      <c r="K3214" s="126">
        <f t="shared" si="50"/>
        <v>48224</v>
      </c>
    </row>
    <row r="3215" spans="10:11" x14ac:dyDescent="0.2">
      <c r="J3215" s="36">
        <v>48225</v>
      </c>
      <c r="K3215" s="126">
        <f t="shared" si="50"/>
        <v>48225</v>
      </c>
    </row>
    <row r="3216" spans="10:11" x14ac:dyDescent="0.2">
      <c r="J3216" s="36">
        <v>48226</v>
      </c>
      <c r="K3216" s="126">
        <f t="shared" si="50"/>
        <v>48226</v>
      </c>
    </row>
    <row r="3217" spans="10:11" x14ac:dyDescent="0.2">
      <c r="J3217" s="36">
        <v>48227</v>
      </c>
      <c r="K3217" s="126">
        <f t="shared" si="50"/>
        <v>48227</v>
      </c>
    </row>
    <row r="3218" spans="10:11" x14ac:dyDescent="0.2">
      <c r="J3218" s="36">
        <v>48228</v>
      </c>
      <c r="K3218" s="126">
        <f t="shared" si="50"/>
        <v>48228</v>
      </c>
    </row>
    <row r="3219" spans="10:11" x14ac:dyDescent="0.2">
      <c r="J3219" s="36">
        <v>48229</v>
      </c>
      <c r="K3219" s="126">
        <f t="shared" si="50"/>
        <v>48229</v>
      </c>
    </row>
    <row r="3220" spans="10:11" x14ac:dyDescent="0.2">
      <c r="J3220" s="36">
        <v>48230</v>
      </c>
      <c r="K3220" s="126">
        <f t="shared" si="50"/>
        <v>48230</v>
      </c>
    </row>
    <row r="3221" spans="10:11" x14ac:dyDescent="0.2">
      <c r="J3221" s="36">
        <v>48231</v>
      </c>
      <c r="K3221" s="126">
        <f t="shared" si="50"/>
        <v>48231</v>
      </c>
    </row>
    <row r="3222" spans="10:11" x14ac:dyDescent="0.2">
      <c r="J3222" s="36">
        <v>48232</v>
      </c>
      <c r="K3222" s="126">
        <f t="shared" si="50"/>
        <v>48232</v>
      </c>
    </row>
    <row r="3223" spans="10:11" x14ac:dyDescent="0.2">
      <c r="J3223" s="36">
        <v>48233</v>
      </c>
      <c r="K3223" s="126">
        <f t="shared" si="50"/>
        <v>48233</v>
      </c>
    </row>
    <row r="3224" spans="10:11" x14ac:dyDescent="0.2">
      <c r="J3224" s="36">
        <v>48234</v>
      </c>
      <c r="K3224" s="126">
        <f t="shared" si="50"/>
        <v>48234</v>
      </c>
    </row>
    <row r="3225" spans="10:11" x14ac:dyDescent="0.2">
      <c r="J3225" s="36">
        <v>48235</v>
      </c>
      <c r="K3225" s="126">
        <f t="shared" si="50"/>
        <v>48235</v>
      </c>
    </row>
    <row r="3226" spans="10:11" x14ac:dyDescent="0.2">
      <c r="J3226" s="36">
        <v>48236</v>
      </c>
      <c r="K3226" s="126">
        <f t="shared" si="50"/>
        <v>48236</v>
      </c>
    </row>
    <row r="3227" spans="10:11" x14ac:dyDescent="0.2">
      <c r="J3227" s="36">
        <v>48237</v>
      </c>
      <c r="K3227" s="126">
        <f t="shared" si="50"/>
        <v>48237</v>
      </c>
    </row>
    <row r="3228" spans="10:11" x14ac:dyDescent="0.2">
      <c r="J3228" s="36">
        <v>48238</v>
      </c>
      <c r="K3228" s="126">
        <f t="shared" si="50"/>
        <v>48238</v>
      </c>
    </row>
    <row r="3229" spans="10:11" x14ac:dyDescent="0.2">
      <c r="J3229" s="36">
        <v>48239</v>
      </c>
      <c r="K3229" s="126">
        <f t="shared" si="50"/>
        <v>48239</v>
      </c>
    </row>
    <row r="3230" spans="10:11" x14ac:dyDescent="0.2">
      <c r="J3230" s="36">
        <v>48240</v>
      </c>
      <c r="K3230" s="126">
        <f t="shared" si="50"/>
        <v>48240</v>
      </c>
    </row>
    <row r="3231" spans="10:11" x14ac:dyDescent="0.2">
      <c r="J3231" s="36">
        <v>48241</v>
      </c>
      <c r="K3231" s="126">
        <f t="shared" si="50"/>
        <v>48241</v>
      </c>
    </row>
    <row r="3232" spans="10:11" x14ac:dyDescent="0.2">
      <c r="J3232" s="36">
        <v>48242</v>
      </c>
      <c r="K3232" s="126">
        <f t="shared" si="50"/>
        <v>48242</v>
      </c>
    </row>
    <row r="3233" spans="10:11" x14ac:dyDescent="0.2">
      <c r="J3233" s="36">
        <v>48243</v>
      </c>
      <c r="K3233" s="126">
        <f t="shared" si="50"/>
        <v>48243</v>
      </c>
    </row>
    <row r="3234" spans="10:11" x14ac:dyDescent="0.2">
      <c r="J3234" s="36">
        <v>48244</v>
      </c>
      <c r="K3234" s="126">
        <f t="shared" si="50"/>
        <v>48244</v>
      </c>
    </row>
    <row r="3235" spans="10:11" x14ac:dyDescent="0.2">
      <c r="J3235" s="36">
        <v>48245</v>
      </c>
      <c r="K3235" s="126">
        <f t="shared" si="50"/>
        <v>48245</v>
      </c>
    </row>
    <row r="3236" spans="10:11" x14ac:dyDescent="0.2">
      <c r="J3236" s="36">
        <v>48246</v>
      </c>
      <c r="K3236" s="126">
        <f t="shared" si="50"/>
        <v>48246</v>
      </c>
    </row>
    <row r="3237" spans="10:11" x14ac:dyDescent="0.2">
      <c r="J3237" s="36">
        <v>48247</v>
      </c>
      <c r="K3237" s="126">
        <f t="shared" si="50"/>
        <v>48247</v>
      </c>
    </row>
    <row r="3238" spans="10:11" x14ac:dyDescent="0.2">
      <c r="J3238" s="36">
        <v>48248</v>
      </c>
      <c r="K3238" s="126">
        <f t="shared" si="50"/>
        <v>48248</v>
      </c>
    </row>
    <row r="3239" spans="10:11" x14ac:dyDescent="0.2">
      <c r="J3239" s="36">
        <v>48249</v>
      </c>
      <c r="K3239" s="126">
        <f t="shared" si="50"/>
        <v>48249</v>
      </c>
    </row>
    <row r="3240" spans="10:11" x14ac:dyDescent="0.2">
      <c r="J3240" s="36">
        <v>48250</v>
      </c>
      <c r="K3240" s="126">
        <f t="shared" si="50"/>
        <v>48250</v>
      </c>
    </row>
    <row r="3241" spans="10:11" x14ac:dyDescent="0.2">
      <c r="J3241" s="36">
        <v>48251</v>
      </c>
      <c r="K3241" s="126">
        <f t="shared" si="50"/>
        <v>48251</v>
      </c>
    </row>
    <row r="3242" spans="10:11" x14ac:dyDescent="0.2">
      <c r="J3242" s="36">
        <v>48252</v>
      </c>
      <c r="K3242" s="126">
        <f t="shared" si="50"/>
        <v>48252</v>
      </c>
    </row>
    <row r="3243" spans="10:11" x14ac:dyDescent="0.2">
      <c r="J3243" s="36">
        <v>48253</v>
      </c>
      <c r="K3243" s="126">
        <f t="shared" si="50"/>
        <v>48253</v>
      </c>
    </row>
    <row r="3244" spans="10:11" x14ac:dyDescent="0.2">
      <c r="J3244" s="36">
        <v>48254</v>
      </c>
      <c r="K3244" s="126">
        <f t="shared" si="50"/>
        <v>48254</v>
      </c>
    </row>
    <row r="3245" spans="10:11" x14ac:dyDescent="0.2">
      <c r="J3245" s="36">
        <v>48255</v>
      </c>
      <c r="K3245" s="126">
        <f t="shared" si="50"/>
        <v>48255</v>
      </c>
    </row>
    <row r="3246" spans="10:11" x14ac:dyDescent="0.2">
      <c r="J3246" s="36">
        <v>48256</v>
      </c>
      <c r="K3246" s="126">
        <f t="shared" si="50"/>
        <v>48256</v>
      </c>
    </row>
    <row r="3247" spans="10:11" x14ac:dyDescent="0.2">
      <c r="J3247" s="36">
        <v>48257</v>
      </c>
      <c r="K3247" s="126">
        <f t="shared" si="50"/>
        <v>48257</v>
      </c>
    </row>
    <row r="3248" spans="10:11" x14ac:dyDescent="0.2">
      <c r="J3248" s="36">
        <v>48258</v>
      </c>
      <c r="K3248" s="126">
        <f t="shared" si="50"/>
        <v>48258</v>
      </c>
    </row>
    <row r="3249" spans="10:11" x14ac:dyDescent="0.2">
      <c r="J3249" s="36">
        <v>48259</v>
      </c>
      <c r="K3249" s="126">
        <f t="shared" si="50"/>
        <v>48259</v>
      </c>
    </row>
    <row r="3250" spans="10:11" x14ac:dyDescent="0.2">
      <c r="J3250" s="36">
        <v>48260</v>
      </c>
      <c r="K3250" s="126">
        <f t="shared" si="50"/>
        <v>48260</v>
      </c>
    </row>
    <row r="3251" spans="10:11" x14ac:dyDescent="0.2">
      <c r="J3251" s="36">
        <v>48261</v>
      </c>
      <c r="K3251" s="126">
        <f t="shared" si="50"/>
        <v>48261</v>
      </c>
    </row>
    <row r="3252" spans="10:11" x14ac:dyDescent="0.2">
      <c r="J3252" s="36">
        <v>48262</v>
      </c>
      <c r="K3252" s="126">
        <f t="shared" si="50"/>
        <v>48262</v>
      </c>
    </row>
    <row r="3253" spans="10:11" x14ac:dyDescent="0.2">
      <c r="J3253" s="36">
        <v>48263</v>
      </c>
      <c r="K3253" s="126">
        <f t="shared" si="50"/>
        <v>48263</v>
      </c>
    </row>
    <row r="3254" spans="10:11" x14ac:dyDescent="0.2">
      <c r="J3254" s="36">
        <v>48264</v>
      </c>
      <c r="K3254" s="126">
        <f t="shared" si="50"/>
        <v>48264</v>
      </c>
    </row>
    <row r="3255" spans="10:11" x14ac:dyDescent="0.2">
      <c r="J3255" s="36">
        <v>48265</v>
      </c>
      <c r="K3255" s="126">
        <f t="shared" si="50"/>
        <v>48265</v>
      </c>
    </row>
    <row r="3256" spans="10:11" x14ac:dyDescent="0.2">
      <c r="J3256" s="36">
        <v>48266</v>
      </c>
      <c r="K3256" s="126">
        <f t="shared" si="50"/>
        <v>48266</v>
      </c>
    </row>
    <row r="3257" spans="10:11" x14ac:dyDescent="0.2">
      <c r="J3257" s="36">
        <v>48267</v>
      </c>
      <c r="K3257" s="126">
        <f t="shared" si="50"/>
        <v>48267</v>
      </c>
    </row>
    <row r="3258" spans="10:11" x14ac:dyDescent="0.2">
      <c r="J3258" s="36">
        <v>48268</v>
      </c>
      <c r="K3258" s="126">
        <f t="shared" si="50"/>
        <v>48268</v>
      </c>
    </row>
    <row r="3259" spans="10:11" x14ac:dyDescent="0.2">
      <c r="J3259" s="36">
        <v>48269</v>
      </c>
      <c r="K3259" s="126">
        <f t="shared" si="50"/>
        <v>48269</v>
      </c>
    </row>
    <row r="3260" spans="10:11" x14ac:dyDescent="0.2">
      <c r="J3260" s="36">
        <v>48270</v>
      </c>
      <c r="K3260" s="126">
        <f t="shared" si="50"/>
        <v>48270</v>
      </c>
    </row>
    <row r="3261" spans="10:11" x14ac:dyDescent="0.2">
      <c r="J3261" s="36">
        <v>48271</v>
      </c>
      <c r="K3261" s="126">
        <f t="shared" si="50"/>
        <v>48271</v>
      </c>
    </row>
    <row r="3262" spans="10:11" x14ac:dyDescent="0.2">
      <c r="J3262" s="36">
        <v>48272</v>
      </c>
      <c r="K3262" s="126">
        <f t="shared" si="50"/>
        <v>48272</v>
      </c>
    </row>
    <row r="3263" spans="10:11" x14ac:dyDescent="0.2">
      <c r="J3263" s="36">
        <v>48273</v>
      </c>
      <c r="K3263" s="126">
        <f t="shared" si="50"/>
        <v>48273</v>
      </c>
    </row>
    <row r="3264" spans="10:11" x14ac:dyDescent="0.2">
      <c r="J3264" s="36">
        <v>48274</v>
      </c>
      <c r="K3264" s="126">
        <f t="shared" si="50"/>
        <v>48274</v>
      </c>
    </row>
    <row r="3265" spans="10:11" x14ac:dyDescent="0.2">
      <c r="J3265" s="36">
        <v>48275</v>
      </c>
      <c r="K3265" s="126">
        <f t="shared" si="50"/>
        <v>48275</v>
      </c>
    </row>
    <row r="3266" spans="10:11" x14ac:dyDescent="0.2">
      <c r="J3266" s="36">
        <v>48276</v>
      </c>
      <c r="K3266" s="126">
        <f t="shared" si="50"/>
        <v>48276</v>
      </c>
    </row>
    <row r="3267" spans="10:11" x14ac:dyDescent="0.2">
      <c r="J3267" s="36">
        <v>48277</v>
      </c>
      <c r="K3267" s="126">
        <f t="shared" si="50"/>
        <v>48277</v>
      </c>
    </row>
    <row r="3268" spans="10:11" x14ac:dyDescent="0.2">
      <c r="J3268" s="36">
        <v>48278</v>
      </c>
      <c r="K3268" s="126">
        <f t="shared" ref="K3268:K3331" si="51">+J3268</f>
        <v>48278</v>
      </c>
    </row>
    <row r="3269" spans="10:11" x14ac:dyDescent="0.2">
      <c r="J3269" s="36">
        <v>48279</v>
      </c>
      <c r="K3269" s="126">
        <f t="shared" si="51"/>
        <v>48279</v>
      </c>
    </row>
    <row r="3270" spans="10:11" x14ac:dyDescent="0.2">
      <c r="J3270" s="36">
        <v>48280</v>
      </c>
      <c r="K3270" s="126">
        <f t="shared" si="51"/>
        <v>48280</v>
      </c>
    </row>
    <row r="3271" spans="10:11" x14ac:dyDescent="0.2">
      <c r="J3271" s="36">
        <v>48281</v>
      </c>
      <c r="K3271" s="126">
        <f t="shared" si="51"/>
        <v>48281</v>
      </c>
    </row>
    <row r="3272" spans="10:11" x14ac:dyDescent="0.2">
      <c r="J3272" s="36">
        <v>48282</v>
      </c>
      <c r="K3272" s="126">
        <f t="shared" si="51"/>
        <v>48282</v>
      </c>
    </row>
    <row r="3273" spans="10:11" x14ac:dyDescent="0.2">
      <c r="J3273" s="36">
        <v>48283</v>
      </c>
      <c r="K3273" s="126">
        <f t="shared" si="51"/>
        <v>48283</v>
      </c>
    </row>
    <row r="3274" spans="10:11" x14ac:dyDescent="0.2">
      <c r="J3274" s="36">
        <v>48284</v>
      </c>
      <c r="K3274" s="126">
        <f t="shared" si="51"/>
        <v>48284</v>
      </c>
    </row>
    <row r="3275" spans="10:11" x14ac:dyDescent="0.2">
      <c r="J3275" s="36">
        <v>48285</v>
      </c>
      <c r="K3275" s="126">
        <f t="shared" si="51"/>
        <v>48285</v>
      </c>
    </row>
    <row r="3276" spans="10:11" x14ac:dyDescent="0.2">
      <c r="J3276" s="36">
        <v>48286</v>
      </c>
      <c r="K3276" s="126">
        <f t="shared" si="51"/>
        <v>48286</v>
      </c>
    </row>
    <row r="3277" spans="10:11" x14ac:dyDescent="0.2">
      <c r="J3277" s="36">
        <v>48287</v>
      </c>
      <c r="K3277" s="126">
        <f t="shared" si="51"/>
        <v>48287</v>
      </c>
    </row>
    <row r="3278" spans="10:11" x14ac:dyDescent="0.2">
      <c r="J3278" s="36">
        <v>48288</v>
      </c>
      <c r="K3278" s="126">
        <f t="shared" si="51"/>
        <v>48288</v>
      </c>
    </row>
    <row r="3279" spans="10:11" x14ac:dyDescent="0.2">
      <c r="J3279" s="36">
        <v>48289</v>
      </c>
      <c r="K3279" s="126">
        <f t="shared" si="51"/>
        <v>48289</v>
      </c>
    </row>
    <row r="3280" spans="10:11" x14ac:dyDescent="0.2">
      <c r="J3280" s="36">
        <v>48290</v>
      </c>
      <c r="K3280" s="126">
        <f t="shared" si="51"/>
        <v>48290</v>
      </c>
    </row>
    <row r="3281" spans="10:11" x14ac:dyDescent="0.2">
      <c r="J3281" s="36">
        <v>48291</v>
      </c>
      <c r="K3281" s="126">
        <f t="shared" si="51"/>
        <v>48291</v>
      </c>
    </row>
    <row r="3282" spans="10:11" x14ac:dyDescent="0.2">
      <c r="J3282" s="36">
        <v>48292</v>
      </c>
      <c r="K3282" s="126">
        <f t="shared" si="51"/>
        <v>48292</v>
      </c>
    </row>
    <row r="3283" spans="10:11" x14ac:dyDescent="0.2">
      <c r="J3283" s="36">
        <v>48293</v>
      </c>
      <c r="K3283" s="126">
        <f t="shared" si="51"/>
        <v>48293</v>
      </c>
    </row>
    <row r="3284" spans="10:11" x14ac:dyDescent="0.2">
      <c r="J3284" s="36">
        <v>48294</v>
      </c>
      <c r="K3284" s="126">
        <f t="shared" si="51"/>
        <v>48294</v>
      </c>
    </row>
    <row r="3285" spans="10:11" x14ac:dyDescent="0.2">
      <c r="J3285" s="36">
        <v>48295</v>
      </c>
      <c r="K3285" s="126">
        <f t="shared" si="51"/>
        <v>48295</v>
      </c>
    </row>
    <row r="3286" spans="10:11" x14ac:dyDescent="0.2">
      <c r="J3286" s="36">
        <v>48296</v>
      </c>
      <c r="K3286" s="126">
        <f t="shared" si="51"/>
        <v>48296</v>
      </c>
    </row>
    <row r="3287" spans="10:11" x14ac:dyDescent="0.2">
      <c r="J3287" s="36">
        <v>48297</v>
      </c>
      <c r="K3287" s="126">
        <f t="shared" si="51"/>
        <v>48297</v>
      </c>
    </row>
    <row r="3288" spans="10:11" x14ac:dyDescent="0.2">
      <c r="J3288" s="36">
        <v>48298</v>
      </c>
      <c r="K3288" s="126">
        <f t="shared" si="51"/>
        <v>48298</v>
      </c>
    </row>
    <row r="3289" spans="10:11" x14ac:dyDescent="0.2">
      <c r="J3289" s="36">
        <v>48299</v>
      </c>
      <c r="K3289" s="126">
        <f t="shared" si="51"/>
        <v>48299</v>
      </c>
    </row>
    <row r="3290" spans="10:11" x14ac:dyDescent="0.2">
      <c r="J3290" s="36">
        <v>48300</v>
      </c>
      <c r="K3290" s="126">
        <f t="shared" si="51"/>
        <v>48300</v>
      </c>
    </row>
    <row r="3291" spans="10:11" x14ac:dyDescent="0.2">
      <c r="J3291" s="36">
        <v>48301</v>
      </c>
      <c r="K3291" s="126">
        <f t="shared" si="51"/>
        <v>48301</v>
      </c>
    </row>
    <row r="3292" spans="10:11" x14ac:dyDescent="0.2">
      <c r="J3292" s="36">
        <v>48302</v>
      </c>
      <c r="K3292" s="126">
        <f t="shared" si="51"/>
        <v>48302</v>
      </c>
    </row>
    <row r="3293" spans="10:11" x14ac:dyDescent="0.2">
      <c r="J3293" s="36">
        <v>48303</v>
      </c>
      <c r="K3293" s="126">
        <f t="shared" si="51"/>
        <v>48303</v>
      </c>
    </row>
    <row r="3294" spans="10:11" x14ac:dyDescent="0.2">
      <c r="J3294" s="36">
        <v>48304</v>
      </c>
      <c r="K3294" s="126">
        <f t="shared" si="51"/>
        <v>48304</v>
      </c>
    </row>
    <row r="3295" spans="10:11" x14ac:dyDescent="0.2">
      <c r="J3295" s="36">
        <v>48305</v>
      </c>
      <c r="K3295" s="126">
        <f t="shared" si="51"/>
        <v>48305</v>
      </c>
    </row>
    <row r="3296" spans="10:11" x14ac:dyDescent="0.2">
      <c r="J3296" s="36">
        <v>48306</v>
      </c>
      <c r="K3296" s="126">
        <f t="shared" si="51"/>
        <v>48306</v>
      </c>
    </row>
    <row r="3297" spans="10:11" x14ac:dyDescent="0.2">
      <c r="J3297" s="36">
        <v>48307</v>
      </c>
      <c r="K3297" s="126">
        <f t="shared" si="51"/>
        <v>48307</v>
      </c>
    </row>
    <row r="3298" spans="10:11" x14ac:dyDescent="0.2">
      <c r="J3298" s="36">
        <v>48308</v>
      </c>
      <c r="K3298" s="126">
        <f t="shared" si="51"/>
        <v>48308</v>
      </c>
    </row>
    <row r="3299" spans="10:11" x14ac:dyDescent="0.2">
      <c r="J3299" s="36">
        <v>48309</v>
      </c>
      <c r="K3299" s="126">
        <f t="shared" si="51"/>
        <v>48309</v>
      </c>
    </row>
    <row r="3300" spans="10:11" x14ac:dyDescent="0.2">
      <c r="J3300" s="36">
        <v>48310</v>
      </c>
      <c r="K3300" s="126">
        <f t="shared" si="51"/>
        <v>48310</v>
      </c>
    </row>
    <row r="3301" spans="10:11" x14ac:dyDescent="0.2">
      <c r="J3301" s="36">
        <v>48311</v>
      </c>
      <c r="K3301" s="126">
        <f t="shared" si="51"/>
        <v>48311</v>
      </c>
    </row>
    <row r="3302" spans="10:11" x14ac:dyDescent="0.2">
      <c r="J3302" s="36">
        <v>48312</v>
      </c>
      <c r="K3302" s="126">
        <f t="shared" si="51"/>
        <v>48312</v>
      </c>
    </row>
    <row r="3303" spans="10:11" x14ac:dyDescent="0.2">
      <c r="J3303" s="36">
        <v>48313</v>
      </c>
      <c r="K3303" s="126">
        <f t="shared" si="51"/>
        <v>48313</v>
      </c>
    </row>
    <row r="3304" spans="10:11" x14ac:dyDescent="0.2">
      <c r="J3304" s="36">
        <v>48314</v>
      </c>
      <c r="K3304" s="126">
        <f t="shared" si="51"/>
        <v>48314</v>
      </c>
    </row>
    <row r="3305" spans="10:11" x14ac:dyDescent="0.2">
      <c r="J3305" s="36">
        <v>48315</v>
      </c>
      <c r="K3305" s="126">
        <f t="shared" si="51"/>
        <v>48315</v>
      </c>
    </row>
    <row r="3306" spans="10:11" x14ac:dyDescent="0.2">
      <c r="J3306" s="36">
        <v>48316</v>
      </c>
      <c r="K3306" s="126">
        <f t="shared" si="51"/>
        <v>48316</v>
      </c>
    </row>
    <row r="3307" spans="10:11" x14ac:dyDescent="0.2">
      <c r="J3307" s="36">
        <v>48317</v>
      </c>
      <c r="K3307" s="126">
        <f t="shared" si="51"/>
        <v>48317</v>
      </c>
    </row>
    <row r="3308" spans="10:11" x14ac:dyDescent="0.2">
      <c r="J3308" s="36">
        <v>48318</v>
      </c>
      <c r="K3308" s="126">
        <f t="shared" si="51"/>
        <v>48318</v>
      </c>
    </row>
    <row r="3309" spans="10:11" x14ac:dyDescent="0.2">
      <c r="J3309" s="36">
        <v>48319</v>
      </c>
      <c r="K3309" s="126">
        <f t="shared" si="51"/>
        <v>48319</v>
      </c>
    </row>
    <row r="3310" spans="10:11" x14ac:dyDescent="0.2">
      <c r="J3310" s="36">
        <v>48320</v>
      </c>
      <c r="K3310" s="126">
        <f t="shared" si="51"/>
        <v>48320</v>
      </c>
    </row>
    <row r="3311" spans="10:11" x14ac:dyDescent="0.2">
      <c r="J3311" s="36">
        <v>48321</v>
      </c>
      <c r="K3311" s="126">
        <f t="shared" si="51"/>
        <v>48321</v>
      </c>
    </row>
    <row r="3312" spans="10:11" x14ac:dyDescent="0.2">
      <c r="J3312" s="36">
        <v>48322</v>
      </c>
      <c r="K3312" s="126">
        <f t="shared" si="51"/>
        <v>48322</v>
      </c>
    </row>
    <row r="3313" spans="10:11" x14ac:dyDescent="0.2">
      <c r="J3313" s="36">
        <v>48323</v>
      </c>
      <c r="K3313" s="126">
        <f t="shared" si="51"/>
        <v>48323</v>
      </c>
    </row>
    <row r="3314" spans="10:11" x14ac:dyDescent="0.2">
      <c r="J3314" s="36">
        <v>48324</v>
      </c>
      <c r="K3314" s="126">
        <f t="shared" si="51"/>
        <v>48324</v>
      </c>
    </row>
    <row r="3315" spans="10:11" x14ac:dyDescent="0.2">
      <c r="J3315" s="36">
        <v>48325</v>
      </c>
      <c r="K3315" s="126">
        <f t="shared" si="51"/>
        <v>48325</v>
      </c>
    </row>
    <row r="3316" spans="10:11" x14ac:dyDescent="0.2">
      <c r="J3316" s="36">
        <v>48326</v>
      </c>
      <c r="K3316" s="126">
        <f t="shared" si="51"/>
        <v>48326</v>
      </c>
    </row>
    <row r="3317" spans="10:11" x14ac:dyDescent="0.2">
      <c r="J3317" s="36">
        <v>48327</v>
      </c>
      <c r="K3317" s="126">
        <f t="shared" si="51"/>
        <v>48327</v>
      </c>
    </row>
    <row r="3318" spans="10:11" x14ac:dyDescent="0.2">
      <c r="J3318" s="36">
        <v>48328</v>
      </c>
      <c r="K3318" s="126">
        <f t="shared" si="51"/>
        <v>48328</v>
      </c>
    </row>
    <row r="3319" spans="10:11" x14ac:dyDescent="0.2">
      <c r="J3319" s="36">
        <v>48329</v>
      </c>
      <c r="K3319" s="126">
        <f t="shared" si="51"/>
        <v>48329</v>
      </c>
    </row>
    <row r="3320" spans="10:11" x14ac:dyDescent="0.2">
      <c r="J3320" s="36">
        <v>48330</v>
      </c>
      <c r="K3320" s="126">
        <f t="shared" si="51"/>
        <v>48330</v>
      </c>
    </row>
    <row r="3321" spans="10:11" x14ac:dyDescent="0.2">
      <c r="J3321" s="36">
        <v>48331</v>
      </c>
      <c r="K3321" s="126">
        <f t="shared" si="51"/>
        <v>48331</v>
      </c>
    </row>
    <row r="3322" spans="10:11" x14ac:dyDescent="0.2">
      <c r="J3322" s="36">
        <v>48332</v>
      </c>
      <c r="K3322" s="126">
        <f t="shared" si="51"/>
        <v>48332</v>
      </c>
    </row>
    <row r="3323" spans="10:11" x14ac:dyDescent="0.2">
      <c r="J3323" s="36">
        <v>48333</v>
      </c>
      <c r="K3323" s="126">
        <f t="shared" si="51"/>
        <v>48333</v>
      </c>
    </row>
    <row r="3324" spans="10:11" x14ac:dyDescent="0.2">
      <c r="J3324" s="36">
        <v>48334</v>
      </c>
      <c r="K3324" s="126">
        <f t="shared" si="51"/>
        <v>48334</v>
      </c>
    </row>
    <row r="3325" spans="10:11" x14ac:dyDescent="0.2">
      <c r="J3325" s="36">
        <v>48335</v>
      </c>
      <c r="K3325" s="126">
        <f t="shared" si="51"/>
        <v>48335</v>
      </c>
    </row>
    <row r="3326" spans="10:11" x14ac:dyDescent="0.2">
      <c r="J3326" s="36">
        <v>48336</v>
      </c>
      <c r="K3326" s="126">
        <f t="shared" si="51"/>
        <v>48336</v>
      </c>
    </row>
    <row r="3327" spans="10:11" x14ac:dyDescent="0.2">
      <c r="J3327" s="36">
        <v>48337</v>
      </c>
      <c r="K3327" s="126">
        <f t="shared" si="51"/>
        <v>48337</v>
      </c>
    </row>
    <row r="3328" spans="10:11" x14ac:dyDescent="0.2">
      <c r="J3328" s="36">
        <v>48338</v>
      </c>
      <c r="K3328" s="126">
        <f t="shared" si="51"/>
        <v>48338</v>
      </c>
    </row>
    <row r="3329" spans="10:11" x14ac:dyDescent="0.2">
      <c r="J3329" s="36">
        <v>48339</v>
      </c>
      <c r="K3329" s="126">
        <f t="shared" si="51"/>
        <v>48339</v>
      </c>
    </row>
    <row r="3330" spans="10:11" x14ac:dyDescent="0.2">
      <c r="J3330" s="36">
        <v>48340</v>
      </c>
      <c r="K3330" s="126">
        <f t="shared" si="51"/>
        <v>48340</v>
      </c>
    </row>
    <row r="3331" spans="10:11" x14ac:dyDescent="0.2">
      <c r="J3331" s="36">
        <v>48341</v>
      </c>
      <c r="K3331" s="126">
        <f t="shared" si="51"/>
        <v>48341</v>
      </c>
    </row>
    <row r="3332" spans="10:11" x14ac:dyDescent="0.2">
      <c r="J3332" s="36">
        <v>48342</v>
      </c>
      <c r="K3332" s="126">
        <f t="shared" ref="K3332:K3376" si="52">+J3332</f>
        <v>48342</v>
      </c>
    </row>
    <row r="3333" spans="10:11" x14ac:dyDescent="0.2">
      <c r="J3333" s="36">
        <v>48343</v>
      </c>
      <c r="K3333" s="126">
        <f t="shared" si="52"/>
        <v>48343</v>
      </c>
    </row>
    <row r="3334" spans="10:11" x14ac:dyDescent="0.2">
      <c r="J3334" s="36">
        <v>48344</v>
      </c>
      <c r="K3334" s="126">
        <f t="shared" si="52"/>
        <v>48344</v>
      </c>
    </row>
    <row r="3335" spans="10:11" x14ac:dyDescent="0.2">
      <c r="J3335" s="36">
        <v>48345</v>
      </c>
      <c r="K3335" s="126">
        <f t="shared" si="52"/>
        <v>48345</v>
      </c>
    </row>
    <row r="3336" spans="10:11" x14ac:dyDescent="0.2">
      <c r="J3336" s="36">
        <v>48346</v>
      </c>
      <c r="K3336" s="126">
        <f t="shared" si="52"/>
        <v>48346</v>
      </c>
    </row>
    <row r="3337" spans="10:11" x14ac:dyDescent="0.2">
      <c r="J3337" s="36">
        <v>48347</v>
      </c>
      <c r="K3337" s="126">
        <f t="shared" si="52"/>
        <v>48347</v>
      </c>
    </row>
    <row r="3338" spans="10:11" x14ac:dyDescent="0.2">
      <c r="J3338" s="36">
        <v>48348</v>
      </c>
      <c r="K3338" s="126">
        <f t="shared" si="52"/>
        <v>48348</v>
      </c>
    </row>
    <row r="3339" spans="10:11" x14ac:dyDescent="0.2">
      <c r="J3339" s="36">
        <v>48349</v>
      </c>
      <c r="K3339" s="126">
        <f t="shared" si="52"/>
        <v>48349</v>
      </c>
    </row>
    <row r="3340" spans="10:11" x14ac:dyDescent="0.2">
      <c r="J3340" s="36">
        <v>48350</v>
      </c>
      <c r="K3340" s="126">
        <f t="shared" si="52"/>
        <v>48350</v>
      </c>
    </row>
    <row r="3341" spans="10:11" x14ac:dyDescent="0.2">
      <c r="J3341" s="36">
        <v>48351</v>
      </c>
      <c r="K3341" s="126">
        <f t="shared" si="52"/>
        <v>48351</v>
      </c>
    </row>
    <row r="3342" spans="10:11" x14ac:dyDescent="0.2">
      <c r="J3342" s="36">
        <v>48352</v>
      </c>
      <c r="K3342" s="126">
        <f t="shared" si="52"/>
        <v>48352</v>
      </c>
    </row>
    <row r="3343" spans="10:11" x14ac:dyDescent="0.2">
      <c r="J3343" s="36">
        <v>48353</v>
      </c>
      <c r="K3343" s="126">
        <f t="shared" si="52"/>
        <v>48353</v>
      </c>
    </row>
    <row r="3344" spans="10:11" x14ac:dyDescent="0.2">
      <c r="J3344" s="36">
        <v>48354</v>
      </c>
      <c r="K3344" s="126">
        <f t="shared" si="52"/>
        <v>48354</v>
      </c>
    </row>
    <row r="3345" spans="10:11" x14ac:dyDescent="0.2">
      <c r="J3345" s="36">
        <v>48355</v>
      </c>
      <c r="K3345" s="126">
        <f t="shared" si="52"/>
        <v>48355</v>
      </c>
    </row>
    <row r="3346" spans="10:11" x14ac:dyDescent="0.2">
      <c r="J3346" s="36">
        <v>48356</v>
      </c>
      <c r="K3346" s="126">
        <f t="shared" si="52"/>
        <v>48356</v>
      </c>
    </row>
    <row r="3347" spans="10:11" x14ac:dyDescent="0.2">
      <c r="J3347" s="36">
        <v>48357</v>
      </c>
      <c r="K3347" s="126">
        <f t="shared" si="52"/>
        <v>48357</v>
      </c>
    </row>
    <row r="3348" spans="10:11" x14ac:dyDescent="0.2">
      <c r="J3348" s="36">
        <v>48358</v>
      </c>
      <c r="K3348" s="126">
        <f t="shared" si="52"/>
        <v>48358</v>
      </c>
    </row>
    <row r="3349" spans="10:11" x14ac:dyDescent="0.2">
      <c r="J3349" s="36">
        <v>48359</v>
      </c>
      <c r="K3349" s="126">
        <f t="shared" si="52"/>
        <v>48359</v>
      </c>
    </row>
    <row r="3350" spans="10:11" x14ac:dyDescent="0.2">
      <c r="J3350" s="36">
        <v>48360</v>
      </c>
      <c r="K3350" s="126">
        <f t="shared" si="52"/>
        <v>48360</v>
      </c>
    </row>
    <row r="3351" spans="10:11" x14ac:dyDescent="0.2">
      <c r="J3351" s="36">
        <v>48361</v>
      </c>
      <c r="K3351" s="126">
        <f t="shared" si="52"/>
        <v>48361</v>
      </c>
    </row>
    <row r="3352" spans="10:11" x14ac:dyDescent="0.2">
      <c r="J3352" s="36">
        <v>48362</v>
      </c>
      <c r="K3352" s="126">
        <f t="shared" si="52"/>
        <v>48362</v>
      </c>
    </row>
    <row r="3353" spans="10:11" x14ac:dyDescent="0.2">
      <c r="J3353" s="36">
        <v>48363</v>
      </c>
      <c r="K3353" s="126">
        <f t="shared" si="52"/>
        <v>48363</v>
      </c>
    </row>
    <row r="3354" spans="10:11" x14ac:dyDescent="0.2">
      <c r="J3354" s="36">
        <v>48364</v>
      </c>
      <c r="K3354" s="126">
        <f t="shared" si="52"/>
        <v>48364</v>
      </c>
    </row>
    <row r="3355" spans="10:11" x14ac:dyDescent="0.2">
      <c r="J3355" s="36">
        <v>48365</v>
      </c>
      <c r="K3355" s="126">
        <f t="shared" si="52"/>
        <v>48365</v>
      </c>
    </row>
    <row r="3356" spans="10:11" x14ac:dyDescent="0.2">
      <c r="J3356" s="36">
        <v>48366</v>
      </c>
      <c r="K3356" s="126">
        <f t="shared" si="52"/>
        <v>48366</v>
      </c>
    </row>
    <row r="3357" spans="10:11" x14ac:dyDescent="0.2">
      <c r="J3357" s="36">
        <v>48367</v>
      </c>
      <c r="K3357" s="126">
        <f t="shared" si="52"/>
        <v>48367</v>
      </c>
    </row>
    <row r="3358" spans="10:11" x14ac:dyDescent="0.2">
      <c r="J3358" s="36">
        <v>48368</v>
      </c>
      <c r="K3358" s="126">
        <f t="shared" si="52"/>
        <v>48368</v>
      </c>
    </row>
    <row r="3359" spans="10:11" x14ac:dyDescent="0.2">
      <c r="J3359" s="36">
        <v>48369</v>
      </c>
      <c r="K3359" s="126">
        <f t="shared" si="52"/>
        <v>48369</v>
      </c>
    </row>
    <row r="3360" spans="10:11" x14ac:dyDescent="0.2">
      <c r="J3360" s="36">
        <v>48370</v>
      </c>
      <c r="K3360" s="126">
        <f t="shared" si="52"/>
        <v>48370</v>
      </c>
    </row>
    <row r="3361" spans="10:11" x14ac:dyDescent="0.2">
      <c r="J3361" s="36">
        <v>48371</v>
      </c>
      <c r="K3361" s="126">
        <f t="shared" si="52"/>
        <v>48371</v>
      </c>
    </row>
    <row r="3362" spans="10:11" x14ac:dyDescent="0.2">
      <c r="J3362" s="36">
        <v>48372</v>
      </c>
      <c r="K3362" s="126">
        <f t="shared" si="52"/>
        <v>48372</v>
      </c>
    </row>
    <row r="3363" spans="10:11" x14ac:dyDescent="0.2">
      <c r="J3363" s="36">
        <v>48373</v>
      </c>
      <c r="K3363" s="126">
        <f t="shared" si="52"/>
        <v>48373</v>
      </c>
    </row>
    <row r="3364" spans="10:11" x14ac:dyDescent="0.2">
      <c r="J3364" s="36">
        <v>48374</v>
      </c>
      <c r="K3364" s="126">
        <f t="shared" si="52"/>
        <v>48374</v>
      </c>
    </row>
    <row r="3365" spans="10:11" x14ac:dyDescent="0.2">
      <c r="J3365" s="36">
        <v>48375</v>
      </c>
      <c r="K3365" s="126">
        <f t="shared" si="52"/>
        <v>48375</v>
      </c>
    </row>
    <row r="3366" spans="10:11" x14ac:dyDescent="0.2">
      <c r="J3366" s="36">
        <v>48376</v>
      </c>
      <c r="K3366" s="126">
        <f t="shared" si="52"/>
        <v>48376</v>
      </c>
    </row>
    <row r="3367" spans="10:11" x14ac:dyDescent="0.2">
      <c r="J3367" s="36">
        <v>48377</v>
      </c>
      <c r="K3367" s="126">
        <f t="shared" si="52"/>
        <v>48377</v>
      </c>
    </row>
    <row r="3368" spans="10:11" x14ac:dyDescent="0.2">
      <c r="J3368" s="36">
        <v>48378</v>
      </c>
      <c r="K3368" s="126">
        <f t="shared" si="52"/>
        <v>48378</v>
      </c>
    </row>
    <row r="3369" spans="10:11" x14ac:dyDescent="0.2">
      <c r="J3369" s="36">
        <v>48379</v>
      </c>
      <c r="K3369" s="126">
        <f t="shared" si="52"/>
        <v>48379</v>
      </c>
    </row>
    <row r="3370" spans="10:11" x14ac:dyDescent="0.2">
      <c r="J3370" s="36">
        <v>48380</v>
      </c>
      <c r="K3370" s="126">
        <f t="shared" si="52"/>
        <v>48380</v>
      </c>
    </row>
    <row r="3371" spans="10:11" x14ac:dyDescent="0.2">
      <c r="J3371" s="36">
        <v>48381</v>
      </c>
      <c r="K3371" s="126">
        <f t="shared" si="52"/>
        <v>48381</v>
      </c>
    </row>
    <row r="3372" spans="10:11" x14ac:dyDescent="0.2">
      <c r="J3372" s="36">
        <v>48382</v>
      </c>
      <c r="K3372" s="126">
        <f t="shared" si="52"/>
        <v>48382</v>
      </c>
    </row>
    <row r="3373" spans="10:11" x14ac:dyDescent="0.2">
      <c r="J3373" s="36">
        <v>48383</v>
      </c>
      <c r="K3373" s="126">
        <f t="shared" si="52"/>
        <v>48383</v>
      </c>
    </row>
    <row r="3374" spans="10:11" x14ac:dyDescent="0.2">
      <c r="J3374" s="36">
        <v>48384</v>
      </c>
      <c r="K3374" s="126">
        <f t="shared" si="52"/>
        <v>48384</v>
      </c>
    </row>
    <row r="3375" spans="10:11" x14ac:dyDescent="0.2">
      <c r="J3375" s="36">
        <v>48385</v>
      </c>
      <c r="K3375" s="126">
        <f t="shared" si="52"/>
        <v>48385</v>
      </c>
    </row>
    <row r="3376" spans="10:11" x14ac:dyDescent="0.2">
      <c r="J3376" s="36">
        <v>48386</v>
      </c>
      <c r="K3376" s="126">
        <f t="shared" si="52"/>
        <v>48386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61B7-81DB-4FF6-A22B-8CF1C7AFC13B}">
  <sheetPr codeName="Hoja3"/>
  <dimension ref="B2:B32"/>
  <sheetViews>
    <sheetView workbookViewId="0">
      <selection activeCell="B2" sqref="B2:B32"/>
    </sheetView>
  </sheetViews>
  <sheetFormatPr baseColWidth="10" defaultColWidth="11.42578125" defaultRowHeight="12.75" x14ac:dyDescent="0.2"/>
  <cols>
    <col min="2" max="2" width="62.42578125" bestFit="1" customWidth="1"/>
  </cols>
  <sheetData>
    <row r="2" spans="2:2" x14ac:dyDescent="0.2">
      <c r="B2" s="24"/>
    </row>
    <row r="3" spans="2:2" x14ac:dyDescent="0.2">
      <c r="B3" s="26" t="s">
        <v>65</v>
      </c>
    </row>
    <row r="4" spans="2:2" x14ac:dyDescent="0.2">
      <c r="B4" s="26" t="s">
        <v>64</v>
      </c>
    </row>
    <row r="5" spans="2:2" x14ac:dyDescent="0.2">
      <c r="B5" s="26" t="s">
        <v>55</v>
      </c>
    </row>
    <row r="6" spans="2:2" x14ac:dyDescent="0.2">
      <c r="B6" s="26" t="s">
        <v>54</v>
      </c>
    </row>
    <row r="7" spans="2:2" x14ac:dyDescent="0.2">
      <c r="B7" s="26" t="s">
        <v>70</v>
      </c>
    </row>
    <row r="8" spans="2:2" x14ac:dyDescent="0.2">
      <c r="B8" s="26" t="s">
        <v>66</v>
      </c>
    </row>
    <row r="9" spans="2:2" x14ac:dyDescent="0.2">
      <c r="B9" s="26" t="s">
        <v>67</v>
      </c>
    </row>
    <row r="10" spans="2:2" x14ac:dyDescent="0.2">
      <c r="B10" s="24" t="s">
        <v>72</v>
      </c>
    </row>
    <row r="11" spans="2:2" x14ac:dyDescent="0.2">
      <c r="B11" s="26" t="s">
        <v>69</v>
      </c>
    </row>
    <row r="12" spans="2:2" x14ac:dyDescent="0.2">
      <c r="B12" s="26" t="s">
        <v>68</v>
      </c>
    </row>
    <row r="13" spans="2:2" x14ac:dyDescent="0.2">
      <c r="B13" s="26" t="s">
        <v>71</v>
      </c>
    </row>
    <row r="14" spans="2:2" x14ac:dyDescent="0.2">
      <c r="B14" s="24" t="s">
        <v>73</v>
      </c>
    </row>
    <row r="15" spans="2:2" x14ac:dyDescent="0.2">
      <c r="B15" s="24" t="s">
        <v>51</v>
      </c>
    </row>
    <row r="16" spans="2:2" x14ac:dyDescent="0.2">
      <c r="B16" s="26" t="s">
        <v>53</v>
      </c>
    </row>
    <row r="17" spans="2:2" x14ac:dyDescent="0.2">
      <c r="B17" s="26" t="s">
        <v>52</v>
      </c>
    </row>
    <row r="18" spans="2:2" x14ac:dyDescent="0.2">
      <c r="B18" s="26" t="s">
        <v>63</v>
      </c>
    </row>
    <row r="19" spans="2:2" x14ac:dyDescent="0.2">
      <c r="B19" s="26" t="s">
        <v>58</v>
      </c>
    </row>
    <row r="20" spans="2:2" x14ac:dyDescent="0.2">
      <c r="B20" s="26" t="s">
        <v>59</v>
      </c>
    </row>
    <row r="21" spans="2:2" x14ac:dyDescent="0.2">
      <c r="B21" s="24" t="s">
        <v>74</v>
      </c>
    </row>
    <row r="22" spans="2:2" x14ac:dyDescent="0.2">
      <c r="B22" s="26" t="s">
        <v>57</v>
      </c>
    </row>
    <row r="23" spans="2:2" x14ac:dyDescent="0.2">
      <c r="B23" s="26" t="s">
        <v>56</v>
      </c>
    </row>
    <row r="24" spans="2:2" x14ac:dyDescent="0.2">
      <c r="B24" s="26" t="s">
        <v>62</v>
      </c>
    </row>
    <row r="25" spans="2:2" x14ac:dyDescent="0.2">
      <c r="B25" s="26" t="s">
        <v>60</v>
      </c>
    </row>
    <row r="26" spans="2:2" x14ac:dyDescent="0.2">
      <c r="B26" s="26" t="s">
        <v>61</v>
      </c>
    </row>
    <row r="27" spans="2:2" x14ac:dyDescent="0.2">
      <c r="B27" s="24" t="s">
        <v>75</v>
      </c>
    </row>
    <row r="28" spans="2:2" x14ac:dyDescent="0.2">
      <c r="B28" s="24"/>
    </row>
    <row r="29" spans="2:2" x14ac:dyDescent="0.2">
      <c r="B29" s="24"/>
    </row>
    <row r="30" spans="2:2" x14ac:dyDescent="0.2">
      <c r="B30" s="24"/>
    </row>
    <row r="31" spans="2:2" x14ac:dyDescent="0.2">
      <c r="B31" s="24"/>
    </row>
    <row r="32" spans="2:2" x14ac:dyDescent="0.2">
      <c r="B32"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6001-D490-400A-BB8B-7D59C7729BA8}">
  <sheetPr codeName="Hoja4"/>
  <dimension ref="A1:G28"/>
  <sheetViews>
    <sheetView workbookViewId="0">
      <selection sqref="A1:G1"/>
    </sheetView>
  </sheetViews>
  <sheetFormatPr baseColWidth="10" defaultColWidth="11.42578125" defaultRowHeight="12.75" x14ac:dyDescent="0.2"/>
  <cols>
    <col min="1" max="1" width="11.42578125" style="1"/>
    <col min="2" max="2" width="13" style="1" customWidth="1"/>
    <col min="3" max="3" width="11.42578125" style="1"/>
    <col min="4" max="4" width="14" style="1" customWidth="1"/>
    <col min="5" max="16384" width="11.42578125" style="1"/>
  </cols>
  <sheetData>
    <row r="1" spans="1:7" ht="13.5" thickBot="1" x14ac:dyDescent="0.25">
      <c r="A1" s="309"/>
      <c r="B1" s="310"/>
      <c r="C1" s="310"/>
      <c r="D1" s="310"/>
      <c r="E1" s="310"/>
      <c r="F1" s="310"/>
      <c r="G1" s="291"/>
    </row>
    <row r="2" spans="1:7" ht="15" x14ac:dyDescent="0.25">
      <c r="A2" s="13"/>
      <c r="B2" s="311" t="s">
        <v>9</v>
      </c>
      <c r="C2" s="311"/>
      <c r="D2" s="312"/>
      <c r="E2" s="313" t="s">
        <v>10</v>
      </c>
      <c r="F2" s="314"/>
      <c r="G2" s="315"/>
    </row>
    <row r="3" spans="1:7" ht="16.5" thickBot="1" x14ac:dyDescent="0.3">
      <c r="A3" s="14"/>
      <c r="B3" s="319" t="s">
        <v>8</v>
      </c>
      <c r="C3" s="319"/>
      <c r="D3" s="320"/>
      <c r="E3" s="316"/>
      <c r="F3" s="317"/>
      <c r="G3" s="318"/>
    </row>
    <row r="4" spans="1:7" ht="13.5" thickBot="1" x14ac:dyDescent="0.25">
      <c r="A4" s="3"/>
      <c r="G4" s="4"/>
    </row>
    <row r="5" spans="1:7" ht="13.5" thickBot="1" x14ac:dyDescent="0.25">
      <c r="A5" s="6" t="s">
        <v>6</v>
      </c>
      <c r="B5" s="7" t="s">
        <v>11</v>
      </c>
      <c r="C5" s="7" t="s">
        <v>5</v>
      </c>
      <c r="E5" s="15" t="s">
        <v>12</v>
      </c>
      <c r="F5" s="16"/>
      <c r="G5" s="17"/>
    </row>
    <row r="6" spans="1:7" x14ac:dyDescent="0.2">
      <c r="A6" s="8"/>
      <c r="B6" s="9"/>
      <c r="C6" s="9"/>
      <c r="G6" s="4"/>
    </row>
    <row r="7" spans="1:7" ht="13.5" thickBot="1" x14ac:dyDescent="0.25">
      <c r="A7" s="3"/>
      <c r="G7" s="4"/>
    </row>
    <row r="8" spans="1:7" ht="13.5" thickBot="1" x14ac:dyDescent="0.25">
      <c r="A8" s="18" t="s">
        <v>13</v>
      </c>
      <c r="B8" s="300">
        <f>FORMULARIO!C10</f>
        <v>0</v>
      </c>
      <c r="C8" s="300"/>
      <c r="D8" s="300"/>
      <c r="E8" s="301"/>
      <c r="F8" s="18" t="s">
        <v>14</v>
      </c>
      <c r="G8" s="19">
        <f>FORMULARIO!I10</f>
        <v>0</v>
      </c>
    </row>
    <row r="9" spans="1:7" ht="13.5" thickBot="1" x14ac:dyDescent="0.25">
      <c r="A9" s="15" t="s">
        <v>15</v>
      </c>
      <c r="B9" s="300" t="e">
        <f>FORMULARIO!#REF!</f>
        <v>#REF!</v>
      </c>
      <c r="C9" s="300"/>
      <c r="D9" s="301"/>
      <c r="E9" s="15" t="s">
        <v>7</v>
      </c>
      <c r="F9" s="300">
        <f>FORMULARIO!C16</f>
        <v>0</v>
      </c>
      <c r="G9" s="301"/>
    </row>
    <row r="10" spans="1:7" x14ac:dyDescent="0.2">
      <c r="A10" s="3"/>
      <c r="G10" s="4"/>
    </row>
    <row r="11" spans="1:7" x14ac:dyDescent="0.2">
      <c r="A11" s="3"/>
      <c r="B11" s="302" t="s">
        <v>16</v>
      </c>
      <c r="C11" s="302"/>
      <c r="D11" s="303"/>
      <c r="E11" s="303"/>
      <c r="F11" s="303"/>
      <c r="G11" s="4"/>
    </row>
    <row r="12" spans="1:7" ht="13.5" thickBot="1" x14ac:dyDescent="0.25">
      <c r="A12" s="3"/>
      <c r="D12" s="5"/>
      <c r="E12" s="5"/>
      <c r="F12" s="5"/>
      <c r="G12" s="4"/>
    </row>
    <row r="13" spans="1:7" ht="13.5" thickBot="1" x14ac:dyDescent="0.25">
      <c r="A13" s="3"/>
      <c r="G13" s="4"/>
    </row>
    <row r="14" spans="1:7" ht="13.5" thickBot="1" x14ac:dyDescent="0.25">
      <c r="A14" s="304" t="s">
        <v>17</v>
      </c>
      <c r="B14" s="305"/>
      <c r="C14" s="305"/>
      <c r="D14" s="305"/>
      <c r="E14" s="305"/>
      <c r="F14" s="305"/>
      <c r="G14" s="306"/>
    </row>
    <row r="15" spans="1:7" x14ac:dyDescent="0.2">
      <c r="A15" s="3"/>
      <c r="G15" s="4"/>
    </row>
    <row r="16" spans="1:7" ht="15" x14ac:dyDescent="0.25">
      <c r="A16" s="20" t="s">
        <v>1</v>
      </c>
      <c r="B16" s="307" t="s">
        <v>18</v>
      </c>
      <c r="C16" s="307"/>
      <c r="D16" s="307"/>
      <c r="E16" s="307"/>
      <c r="F16" s="307"/>
      <c r="G16" s="21" t="s">
        <v>0</v>
      </c>
    </row>
    <row r="17" spans="1:7" x14ac:dyDescent="0.2">
      <c r="A17" s="10"/>
      <c r="B17" s="308"/>
      <c r="C17" s="292"/>
      <c r="D17" s="292"/>
      <c r="E17" s="292"/>
      <c r="F17" s="292"/>
      <c r="G17" s="11">
        <v>0</v>
      </c>
    </row>
    <row r="18" spans="1:7" x14ac:dyDescent="0.2">
      <c r="A18" s="12"/>
      <c r="B18" s="292"/>
      <c r="C18" s="292"/>
      <c r="D18" s="292"/>
      <c r="E18" s="292"/>
      <c r="F18" s="292"/>
      <c r="G18" s="11">
        <v>0</v>
      </c>
    </row>
    <row r="19" spans="1:7" x14ac:dyDescent="0.2">
      <c r="A19" s="12"/>
      <c r="B19" s="297"/>
      <c r="C19" s="298"/>
      <c r="D19" s="298"/>
      <c r="E19" s="298"/>
      <c r="F19" s="299"/>
      <c r="G19" s="11">
        <v>0</v>
      </c>
    </row>
    <row r="20" spans="1:7" x14ac:dyDescent="0.2">
      <c r="A20" s="12"/>
      <c r="B20" s="297"/>
      <c r="C20" s="298"/>
      <c r="D20" s="298"/>
      <c r="E20" s="298"/>
      <c r="F20" s="299"/>
      <c r="G20" s="11">
        <v>0</v>
      </c>
    </row>
    <row r="21" spans="1:7" x14ac:dyDescent="0.2">
      <c r="A21" s="12"/>
      <c r="B21" s="297"/>
      <c r="C21" s="298"/>
      <c r="D21" s="298"/>
      <c r="E21" s="298"/>
      <c r="F21" s="299"/>
      <c r="G21" s="11">
        <v>0</v>
      </c>
    </row>
    <row r="22" spans="1:7" x14ac:dyDescent="0.2">
      <c r="A22" s="12"/>
      <c r="B22" s="292"/>
      <c r="C22" s="292"/>
      <c r="D22" s="292"/>
      <c r="E22" s="292"/>
      <c r="F22" s="292"/>
      <c r="G22" s="11">
        <v>0</v>
      </c>
    </row>
    <row r="23" spans="1:7" x14ac:dyDescent="0.2">
      <c r="A23" s="12"/>
      <c r="B23" s="292"/>
      <c r="C23" s="292"/>
      <c r="D23" s="292"/>
      <c r="E23" s="292"/>
      <c r="F23" s="292"/>
      <c r="G23" s="11">
        <v>0</v>
      </c>
    </row>
    <row r="24" spans="1:7" x14ac:dyDescent="0.2">
      <c r="A24" s="12"/>
      <c r="B24" s="292"/>
      <c r="C24" s="292"/>
      <c r="D24" s="292"/>
      <c r="E24" s="292"/>
      <c r="F24" s="292"/>
      <c r="G24" s="11">
        <v>0</v>
      </c>
    </row>
    <row r="25" spans="1:7" x14ac:dyDescent="0.2">
      <c r="A25" s="12"/>
      <c r="B25" s="292"/>
      <c r="C25" s="292"/>
      <c r="D25" s="292"/>
      <c r="E25" s="292"/>
      <c r="F25" s="292"/>
      <c r="G25" s="11">
        <v>0</v>
      </c>
    </row>
    <row r="26" spans="1:7" ht="15" x14ac:dyDescent="0.25">
      <c r="A26" s="3"/>
      <c r="F26" s="23" t="s">
        <v>19</v>
      </c>
      <c r="G26" s="22">
        <f>+SUM(G17:G25)</f>
        <v>0</v>
      </c>
    </row>
    <row r="27" spans="1:7" ht="13.5" thickBot="1" x14ac:dyDescent="0.25">
      <c r="A27" s="293" t="s">
        <v>20</v>
      </c>
      <c r="B27" s="294"/>
      <c r="C27" s="294"/>
      <c r="D27" s="294" t="s">
        <v>21</v>
      </c>
      <c r="E27" s="294"/>
      <c r="F27" s="295" t="s">
        <v>22</v>
      </c>
      <c r="G27" s="296"/>
    </row>
    <row r="28" spans="1:7" ht="13.5" thickBot="1" x14ac:dyDescent="0.25">
      <c r="A28" s="286"/>
      <c r="B28" s="287"/>
      <c r="C28" s="288"/>
      <c r="D28" s="289"/>
      <c r="E28" s="290"/>
      <c r="F28" s="289"/>
      <c r="G28" s="291"/>
    </row>
  </sheetData>
  <sheetProtection sheet="1" objects="1" scenarios="1"/>
  <mergeCells count="27">
    <mergeCell ref="A1:G1"/>
    <mergeCell ref="B2:D2"/>
    <mergeCell ref="E2:G3"/>
    <mergeCell ref="B3:D3"/>
    <mergeCell ref="B8:E8"/>
    <mergeCell ref="B21:F21"/>
    <mergeCell ref="B9:D9"/>
    <mergeCell ref="F9:G9"/>
    <mergeCell ref="B11:C11"/>
    <mergeCell ref="D11:F11"/>
    <mergeCell ref="A14:D14"/>
    <mergeCell ref="E14:G14"/>
    <mergeCell ref="B16:F16"/>
    <mergeCell ref="B17:F17"/>
    <mergeCell ref="B18:F18"/>
    <mergeCell ref="B19:F19"/>
    <mergeCell ref="B20:F20"/>
    <mergeCell ref="A28:C28"/>
    <mergeCell ref="D28:E28"/>
    <mergeCell ref="F28:G28"/>
    <mergeCell ref="B22:F22"/>
    <mergeCell ref="B23:F23"/>
    <mergeCell ref="B24:F24"/>
    <mergeCell ref="B25:F25"/>
    <mergeCell ref="A27:C27"/>
    <mergeCell ref="D27:E27"/>
    <mergeCell ref="F27:G27"/>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10241" r:id="rId4">
          <objectPr defaultSize="0" autoPict="0" r:id="rId5">
            <anchor moveWithCells="1" sizeWithCells="1">
              <from>
                <xdr:col>0</xdr:col>
                <xdr:colOff>171450</xdr:colOff>
                <xdr:row>1</xdr:row>
                <xdr:rowOff>0</xdr:rowOff>
              </from>
              <to>
                <xdr:col>0</xdr:col>
                <xdr:colOff>457200</xdr:colOff>
                <xdr:row>2</xdr:row>
                <xdr:rowOff>171450</xdr:rowOff>
              </to>
            </anchor>
          </objectPr>
        </oleObject>
      </mc:Choice>
      <mc:Fallback>
        <oleObject progId="MSPhotoEd.3" shapeId="1024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36e557c-6592-4fb3-8bbb-58f6b8ff14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5939E9B3688764EBE77F05484F190C2" ma:contentTypeVersion="15" ma:contentTypeDescription="Crear nuevo documento." ma:contentTypeScope="" ma:versionID="81565309976164d92114f648281e3171">
  <xsd:schema xmlns:xsd="http://www.w3.org/2001/XMLSchema" xmlns:xs="http://www.w3.org/2001/XMLSchema" xmlns:p="http://schemas.microsoft.com/office/2006/metadata/properties" xmlns:ns3="78b3272e-f9b0-455c-83cd-658e8f0be8dd" xmlns:ns4="936e557c-6592-4fb3-8bbb-58f6b8ff14da" targetNamespace="http://schemas.microsoft.com/office/2006/metadata/properties" ma:root="true" ma:fieldsID="cd16fc9f84106ae268f33f616e95cc69" ns3:_="" ns4:_="">
    <xsd:import namespace="78b3272e-f9b0-455c-83cd-658e8f0be8dd"/>
    <xsd:import namespace="936e557c-6592-4fb3-8bbb-58f6b8ff14d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3272e-f9b0-455c-83cd-658e8f0be8d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e557c-6592-4fb3-8bbb-58f6b8ff14d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953AD-9D60-4C91-B5A3-7E3E5813F958}">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936e557c-6592-4fb3-8bbb-58f6b8ff14da"/>
    <ds:schemaRef ds:uri="78b3272e-f9b0-455c-83cd-658e8f0be8dd"/>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CC17B61-CB8B-40CE-B251-A929191CD57C}">
  <ds:schemaRefs>
    <ds:schemaRef ds:uri="http://schemas.microsoft.com/sharepoint/v3/contenttype/forms"/>
  </ds:schemaRefs>
</ds:datastoreItem>
</file>

<file path=customXml/itemProps3.xml><?xml version="1.0" encoding="utf-8"?>
<ds:datastoreItem xmlns:ds="http://schemas.openxmlformats.org/officeDocument/2006/customXml" ds:itemID="{F5860F3F-F904-4BD6-BC04-D4D3C6562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3272e-f9b0-455c-83cd-658e8f0be8dd"/>
    <ds:schemaRef ds:uri="936e557c-6592-4fb3-8bbb-58f6b8ff14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FORMULARIO</vt:lpstr>
      <vt:lpstr>HOJA PARA DOCUMENTOS ADJUNTOS</vt:lpstr>
      <vt:lpstr>INGRESO PLACAS NUEVAS </vt:lpstr>
      <vt:lpstr>Hoja2</vt:lpstr>
      <vt:lpstr>valor hospedaje</vt:lpstr>
      <vt:lpstr>Hoja1</vt:lpstr>
      <vt:lpstr>Gastos sin justificantes</vt:lpstr>
      <vt:lpstr>FORMULARIO!Área_de_impresión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Estudios de Posgrados</dc:title>
  <dc:subject>Matrículas de Posgrados</dc:subject>
  <dc:creator>Víctor Jiménez Serrano</dc:creator>
  <cp:lastModifiedBy>Fanny Chinchilla Ramirez</cp:lastModifiedBy>
  <cp:lastPrinted>2023-06-27T20:04:24Z</cp:lastPrinted>
  <dcterms:created xsi:type="dcterms:W3CDTF">2003-01-29T15:01:06Z</dcterms:created>
  <dcterms:modified xsi:type="dcterms:W3CDTF">2023-07-04T23:43:16Z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0x01010095939E9B3688764EBE77F05484F190C2</vt:lpwstr>
  </property>
</Properties>
</file>